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D125" i="1" l="1"/>
  <c r="D126" i="1"/>
  <c r="D113" i="1" l="1"/>
  <c r="D114" i="1"/>
  <c r="D122" i="1"/>
  <c r="D123" i="1"/>
  <c r="E75" i="1" l="1"/>
  <c r="E74" i="1"/>
  <c r="E66" i="1"/>
  <c r="E58" i="1"/>
  <c r="E40" i="1"/>
  <c r="E49" i="1"/>
  <c r="E84" i="1"/>
  <c r="E82" i="1"/>
  <c r="D58" i="1" l="1"/>
  <c r="D118" i="1"/>
  <c r="D109" i="1" l="1"/>
  <c r="D110" i="1"/>
  <c r="D105" i="1"/>
  <c r="D102" i="1"/>
  <c r="D83" i="1" l="1"/>
  <c r="D81" i="1"/>
  <c r="D77" i="1"/>
  <c r="E77" i="1"/>
  <c r="D73" i="1"/>
  <c r="E73" i="1"/>
  <c r="D69" i="1"/>
  <c r="E69" i="1"/>
  <c r="D64" i="1"/>
  <c r="E64" i="1"/>
  <c r="D61" i="1"/>
  <c r="E61" i="1"/>
  <c r="D56" i="1"/>
  <c r="E56" i="1"/>
  <c r="D52" i="1"/>
  <c r="E52" i="1"/>
  <c r="E47" i="1"/>
  <c r="D47" i="1"/>
  <c r="E43" i="1"/>
  <c r="D43" i="1"/>
  <c r="D38" i="1"/>
  <c r="E38" i="1"/>
  <c r="D34" i="1"/>
  <c r="E34" i="1"/>
  <c r="D31" i="1"/>
  <c r="E31" i="1"/>
  <c r="D27" i="1"/>
  <c r="D86" i="1" s="1"/>
  <c r="E27" i="1"/>
  <c r="D23" i="1"/>
  <c r="E23" i="1"/>
  <c r="D18" i="1"/>
  <c r="E18" i="1"/>
  <c r="D16" i="1"/>
  <c r="E86" i="1" l="1"/>
  <c r="D85" i="1"/>
  <c r="E83" i="1" l="1"/>
  <c r="C102" i="1" l="1"/>
  <c r="E123" i="1" l="1"/>
  <c r="E122" i="1" s="1"/>
  <c r="E118" i="1"/>
  <c r="E117" i="1" s="1"/>
  <c r="E114" i="1"/>
  <c r="E113" i="1" s="1"/>
  <c r="E110" i="1"/>
  <c r="E109" i="1" s="1"/>
  <c r="E105" i="1"/>
  <c r="E104" i="1" s="1"/>
  <c r="E102" i="1" s="1"/>
  <c r="E99" i="1"/>
  <c r="E98" i="1" s="1"/>
  <c r="C123" i="1"/>
  <c r="C122" i="1" s="1"/>
  <c r="C118" i="1"/>
  <c r="C117" i="1" s="1"/>
  <c r="C114" i="1"/>
  <c r="C113" i="1" s="1"/>
  <c r="C110" i="1"/>
  <c r="C109" i="1" s="1"/>
  <c r="C105" i="1"/>
  <c r="C99" i="1"/>
  <c r="E81" i="1"/>
  <c r="E17" i="1"/>
  <c r="C84" i="1"/>
  <c r="C83" i="1" s="1"/>
  <c r="C81" i="1"/>
  <c r="C77" i="1"/>
  <c r="C74" i="1"/>
  <c r="C73" i="1" s="1"/>
  <c r="C69" i="1"/>
  <c r="C64" i="1"/>
  <c r="C61" i="1"/>
  <c r="C56" i="1"/>
  <c r="C52" i="1"/>
  <c r="C47" i="1"/>
  <c r="C43" i="1"/>
  <c r="C38" i="1"/>
  <c r="C34" i="1"/>
  <c r="C31" i="1"/>
  <c r="C27" i="1"/>
  <c r="C23" i="1"/>
  <c r="C18" i="1"/>
  <c r="C16" i="1"/>
  <c r="E16" i="1" l="1"/>
  <c r="E85" i="1" s="1"/>
  <c r="E126" i="1"/>
  <c r="E125" i="1"/>
  <c r="C126" i="1"/>
  <c r="C85" i="1"/>
  <c r="C86" i="1"/>
  <c r="C98" i="1"/>
  <c r="C125" i="1" s="1"/>
</calcChain>
</file>

<file path=xl/sharedStrings.xml><?xml version="1.0" encoding="utf-8"?>
<sst xmlns="http://schemas.openxmlformats.org/spreadsheetml/2006/main" count="123" uniqueCount="56">
  <si>
    <t>JUDEŢUL TIMIŞ</t>
  </si>
  <si>
    <t xml:space="preserve">COMPARTIMENTUL BUGET </t>
  </si>
  <si>
    <t>Secţiunea de funcţionare</t>
  </si>
  <si>
    <t>mii lei</t>
  </si>
  <si>
    <t>Denumire indicatori</t>
  </si>
  <si>
    <t>DIRECȚIA DE EVIDENȚĂ A PERSOANELOR</t>
  </si>
  <si>
    <t>Venituri totale de funcţionare</t>
  </si>
  <si>
    <t xml:space="preserve"> - Transferuri către instituţii publice</t>
  </si>
  <si>
    <t xml:space="preserve"> Cheltuieli totale de funcţionare</t>
  </si>
  <si>
    <t xml:space="preserve"> - cheltuieli de personal</t>
  </si>
  <si>
    <t xml:space="preserve"> - bunuri şi servicii</t>
  </si>
  <si>
    <t>LICEUL SPECIAL IRIS</t>
  </si>
  <si>
    <t>Venituri proprii</t>
  </si>
  <si>
    <t>CENTRUL SPERANȚA</t>
  </si>
  <si>
    <t>CȘEI CONSTANTIN PĂUNESCU RECAȘ</t>
  </si>
  <si>
    <t>Sume primite in cadrul programelor FEGA implementate de APIA</t>
  </si>
  <si>
    <t>MUZEUL BANATULUI TIMIŞOARA</t>
  </si>
  <si>
    <t xml:space="preserve"> - Venituri proprii</t>
  </si>
  <si>
    <t xml:space="preserve"> - Donatii si sponsorizari</t>
  </si>
  <si>
    <t xml:space="preserve"> -alte cheltuieli</t>
  </si>
  <si>
    <t>MUZEUL DE ARTĂ TIMIŞOARA</t>
  </si>
  <si>
    <t xml:space="preserve"> - Donații și sponsorizări</t>
  </si>
  <si>
    <t>Cheltuieli totale de funcţionare</t>
  </si>
  <si>
    <t>TEATRUL PENTRU COPII ŞI TINERET "MERLIN" TIMIŞOARA</t>
  </si>
  <si>
    <t>MUZEUL SATULUI BĂNĂŢEAN TIMIŞOARA</t>
  </si>
  <si>
    <t>CENTRUL DE CULTURĂ ŞI ARTĂ TIMIŞ</t>
  </si>
  <si>
    <t xml:space="preserve"> - alte cheltuieli</t>
  </si>
  <si>
    <t xml:space="preserve"> - fondul de urgență</t>
  </si>
  <si>
    <t>FONDUL DE TINERET</t>
  </si>
  <si>
    <t xml:space="preserve"> - bunuri si servicii</t>
  </si>
  <si>
    <t>TOTAL VENITURI</t>
  </si>
  <si>
    <t>TOTAL CHELTUIELI</t>
  </si>
  <si>
    <t>Secţiunea de dezvoltare</t>
  </si>
  <si>
    <t xml:space="preserve"> - Cheltuieli de dezvoltare</t>
  </si>
  <si>
    <t xml:space="preserve">               - cheltuieli de capital</t>
  </si>
  <si>
    <t>Total venituri</t>
  </si>
  <si>
    <t xml:space="preserve">  -Sume primite de la UE/alti donatori in contul platilor efectuate si prefinantari aferente cadrului financiar 2014-2020 </t>
  </si>
  <si>
    <t>Total Cheltuieli de dezvoltare</t>
  </si>
  <si>
    <t xml:space="preserve">               - proiecte cu finantare din fonduri externe nerambursabile</t>
  </si>
  <si>
    <t>MUZEUL DE ARTĂ</t>
  </si>
  <si>
    <t>TEATRUL PENTRU COPII ŞI TINERET "MERLIN"  TIMIŞOARA</t>
  </si>
  <si>
    <t xml:space="preserve"> - proiecte cu finanţare din  (FEN)</t>
  </si>
  <si>
    <t>MARCEL MARCU</t>
  </si>
  <si>
    <t>Buget 2021</t>
  </si>
  <si>
    <t>DIRECTOR EXECUTIV</t>
  </si>
  <si>
    <t>DIRECŢIA BUGET FINANȚE</t>
  </si>
  <si>
    <t>TIMCULTURA</t>
  </si>
  <si>
    <t xml:space="preserve"> - acțiuni culturale</t>
  </si>
  <si>
    <t>Buget 2022 propuneri</t>
  </si>
  <si>
    <t>Fundamentarea bugetului instituțiilor publice și activităților finanțate integral sau parțial din venituri proprii pe anul 2022</t>
  </si>
  <si>
    <t>Execuție 2021</t>
  </si>
  <si>
    <t>Executie 2021</t>
  </si>
  <si>
    <t>PREȘEDINTE</t>
  </si>
  <si>
    <t>ALIN-ADRIAN NICA</t>
  </si>
  <si>
    <t>ADMINISTRATOR PUBLIC</t>
  </si>
  <si>
    <t>MARIAN-CONSTANTIN VASILE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</si>
</sst>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5" fillId="0" borderId="1" xfId="0" applyFont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4" fontId="3" fillId="2" borderId="1" xfId="0" applyNumberFormat="1" applyFont="1" applyFill="1" applyBorder="1"/>
    <xf numFmtId="4" fontId="5" fillId="2" borderId="1" xfId="0" applyNumberFormat="1" applyFont="1" applyFill="1" applyBorder="1"/>
    <xf numFmtId="0" fontId="6" fillId="0" borderId="0" xfId="0" applyFont="1"/>
    <xf numFmtId="3" fontId="3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/>
    <xf numFmtId="4" fontId="3" fillId="2" borderId="3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" fontId="5" fillId="0" borderId="1" xfId="0" applyNumberFormat="1" applyFont="1" applyFill="1" applyBorder="1"/>
    <xf numFmtId="0" fontId="2" fillId="0" borderId="0" xfId="0" applyFont="1" applyFill="1"/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0" borderId="1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9" fillId="0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workbookViewId="0">
      <selection activeCell="B131" sqref="B131:E131"/>
    </sheetView>
  </sheetViews>
  <sheetFormatPr defaultRowHeight="14.25" x14ac:dyDescent="0.2"/>
  <cols>
    <col min="1" max="1" width="4.5703125" style="2" customWidth="1"/>
    <col min="2" max="2" width="40" style="2" customWidth="1"/>
    <col min="3" max="4" width="10.140625" style="2" customWidth="1"/>
    <col min="5" max="5" width="10.140625" style="38" customWidth="1"/>
    <col min="6" max="6" width="16.7109375" style="2" customWidth="1"/>
    <col min="7" max="7" width="10.140625" style="2" bestFit="1" customWidth="1"/>
    <col min="8" max="8" width="13.5703125" style="2" customWidth="1"/>
    <col min="9" max="9" width="10.140625" style="2" bestFit="1" customWidth="1"/>
    <col min="10" max="10" width="13.140625" style="2" customWidth="1"/>
    <col min="11" max="11" width="10.140625" style="2" bestFit="1" customWidth="1"/>
    <col min="12" max="16384" width="9.140625" style="2"/>
  </cols>
  <sheetData>
    <row r="1" spans="1:6" ht="15.75" customHeight="1" x14ac:dyDescent="0.2">
      <c r="A1" s="1" t="s">
        <v>0</v>
      </c>
      <c r="B1"/>
    </row>
    <row r="2" spans="1:6" ht="15" customHeight="1" x14ac:dyDescent="0.2">
      <c r="A2" s="1" t="s">
        <v>45</v>
      </c>
      <c r="B2"/>
      <c r="C2" s="51"/>
      <c r="D2" s="51"/>
      <c r="E2" s="51"/>
      <c r="F2" s="3"/>
    </row>
    <row r="3" spans="1:6" ht="15" customHeight="1" x14ac:dyDescent="0.2">
      <c r="A3" s="1" t="s">
        <v>1</v>
      </c>
      <c r="B3"/>
      <c r="C3" s="60"/>
      <c r="D3" s="60"/>
      <c r="E3" s="60"/>
      <c r="F3" s="4"/>
    </row>
    <row r="4" spans="1:6" x14ac:dyDescent="0.2">
      <c r="A4" s="5"/>
      <c r="B4"/>
      <c r="D4" s="63" t="s">
        <v>52</v>
      </c>
    </row>
    <row r="5" spans="1:6" x14ac:dyDescent="0.2">
      <c r="A5" s="5"/>
      <c r="B5"/>
      <c r="D5" s="64" t="s">
        <v>53</v>
      </c>
    </row>
    <row r="6" spans="1:6" x14ac:dyDescent="0.2">
      <c r="A6" s="5"/>
      <c r="B6"/>
    </row>
    <row r="7" spans="1:6" x14ac:dyDescent="0.2">
      <c r="A7" s="5"/>
      <c r="B7"/>
    </row>
    <row r="8" spans="1:6" ht="34.5" customHeight="1" x14ac:dyDescent="0.2">
      <c r="B8" s="52" t="s">
        <v>49</v>
      </c>
      <c r="C8" s="52"/>
      <c r="D8" s="52"/>
      <c r="E8" s="52"/>
    </row>
    <row r="9" spans="1:6" ht="15.75" x14ac:dyDescent="0.2">
      <c r="A9" s="6"/>
      <c r="B9" s="6"/>
    </row>
    <row r="10" spans="1:6" s="7" customFormat="1" ht="12.75" x14ac:dyDescent="0.2">
      <c r="B10" s="53" t="s">
        <v>2</v>
      </c>
      <c r="C10" s="53"/>
      <c r="D10" s="53"/>
      <c r="E10" s="53"/>
    </row>
    <row r="11" spans="1:6" s="7" customFormat="1" ht="15.75" customHeight="1" x14ac:dyDescent="0.2">
      <c r="B11" s="8"/>
      <c r="E11" s="39"/>
    </row>
    <row r="12" spans="1:6" ht="12.75" customHeight="1" x14ac:dyDescent="0.2">
      <c r="A12" s="8"/>
      <c r="B12" s="9"/>
      <c r="E12" s="40" t="s">
        <v>3</v>
      </c>
    </row>
    <row r="13" spans="1:6" ht="15.75" customHeight="1" x14ac:dyDescent="0.2">
      <c r="A13" s="10"/>
      <c r="B13" s="58" t="s">
        <v>4</v>
      </c>
      <c r="C13" s="56" t="s">
        <v>43</v>
      </c>
      <c r="D13" s="56" t="s">
        <v>50</v>
      </c>
      <c r="E13" s="56" t="s">
        <v>48</v>
      </c>
    </row>
    <row r="14" spans="1:6" ht="25.5" customHeight="1" x14ac:dyDescent="0.2">
      <c r="A14" s="10"/>
      <c r="B14" s="58"/>
      <c r="C14" s="57"/>
      <c r="D14" s="57"/>
      <c r="E14" s="57"/>
    </row>
    <row r="15" spans="1:6" ht="15.75" x14ac:dyDescent="0.2">
      <c r="A15" s="10"/>
      <c r="B15" s="11" t="s">
        <v>5</v>
      </c>
      <c r="C15" s="35"/>
      <c r="D15" s="48"/>
      <c r="E15" s="41"/>
      <c r="F15" s="12"/>
    </row>
    <row r="16" spans="1:6" ht="15.75" x14ac:dyDescent="0.2">
      <c r="A16" s="10"/>
      <c r="B16" s="13" t="s">
        <v>6</v>
      </c>
      <c r="C16" s="14">
        <f t="shared" ref="C16:E16" si="0">C17</f>
        <v>4106</v>
      </c>
      <c r="D16" s="14">
        <f t="shared" si="0"/>
        <v>3733</v>
      </c>
      <c r="E16" s="14">
        <f t="shared" si="0"/>
        <v>4410</v>
      </c>
    </row>
    <row r="17" spans="1:11" ht="15.75" x14ac:dyDescent="0.2">
      <c r="A17" s="10"/>
      <c r="B17" s="15" t="s">
        <v>7</v>
      </c>
      <c r="C17" s="24">
        <v>4106</v>
      </c>
      <c r="D17" s="24">
        <v>3733</v>
      </c>
      <c r="E17" s="43">
        <f>E18</f>
        <v>4410</v>
      </c>
      <c r="F17" s="12"/>
      <c r="G17" s="12"/>
      <c r="H17" s="12"/>
      <c r="I17" s="12"/>
      <c r="J17" s="12"/>
      <c r="K17" s="12"/>
    </row>
    <row r="18" spans="1:11" ht="15.75" x14ac:dyDescent="0.2">
      <c r="A18" s="10"/>
      <c r="B18" s="13" t="s">
        <v>8</v>
      </c>
      <c r="C18" s="14">
        <f t="shared" ref="C18:E18" si="1">C19+C20</f>
        <v>4106</v>
      </c>
      <c r="D18" s="14">
        <f t="shared" si="1"/>
        <v>3733</v>
      </c>
      <c r="E18" s="14">
        <f t="shared" si="1"/>
        <v>4410</v>
      </c>
      <c r="G18" s="12"/>
      <c r="H18" s="12"/>
    </row>
    <row r="19" spans="1:11" ht="15.75" x14ac:dyDescent="0.2">
      <c r="A19" s="10"/>
      <c r="B19" s="15" t="s">
        <v>9</v>
      </c>
      <c r="C19" s="16">
        <v>3632</v>
      </c>
      <c r="D19" s="16">
        <v>3395</v>
      </c>
      <c r="E19" s="16">
        <v>3840</v>
      </c>
      <c r="J19" s="12"/>
    </row>
    <row r="20" spans="1:11" ht="15.75" x14ac:dyDescent="0.2">
      <c r="A20" s="10"/>
      <c r="B20" s="15" t="s">
        <v>10</v>
      </c>
      <c r="C20" s="16">
        <v>474</v>
      </c>
      <c r="D20" s="16">
        <v>338</v>
      </c>
      <c r="E20" s="44">
        <v>570</v>
      </c>
      <c r="F20" s="12"/>
      <c r="G20" s="12"/>
      <c r="H20" s="12"/>
      <c r="I20" s="12"/>
      <c r="J20" s="12"/>
      <c r="K20" s="12"/>
    </row>
    <row r="21" spans="1:11" ht="15.75" x14ac:dyDescent="0.2">
      <c r="A21" s="10"/>
      <c r="B21" s="13" t="s">
        <v>11</v>
      </c>
      <c r="C21" s="16"/>
      <c r="D21" s="16"/>
      <c r="E21" s="44"/>
    </row>
    <row r="22" spans="1:11" ht="15.75" x14ac:dyDescent="0.2">
      <c r="A22" s="10"/>
      <c r="B22" s="13" t="s">
        <v>12</v>
      </c>
      <c r="C22" s="17">
        <v>4.2</v>
      </c>
      <c r="D22" s="17">
        <v>4.16</v>
      </c>
      <c r="E22" s="37">
        <v>0</v>
      </c>
      <c r="F22" s="12"/>
      <c r="H22" s="12"/>
    </row>
    <row r="23" spans="1:11" ht="15.75" x14ac:dyDescent="0.2">
      <c r="A23" s="10"/>
      <c r="B23" s="13" t="s">
        <v>8</v>
      </c>
      <c r="C23" s="17">
        <f t="shared" ref="C23:E23" si="2">C24</f>
        <v>4.2</v>
      </c>
      <c r="D23" s="17">
        <f t="shared" si="2"/>
        <v>4.0199999999999996</v>
      </c>
      <c r="E23" s="17">
        <f t="shared" si="2"/>
        <v>0</v>
      </c>
    </row>
    <row r="24" spans="1:11" ht="15.75" x14ac:dyDescent="0.2">
      <c r="A24" s="10"/>
      <c r="B24" s="15" t="s">
        <v>9</v>
      </c>
      <c r="C24" s="16">
        <v>4.2</v>
      </c>
      <c r="D24" s="16">
        <v>4.0199999999999996</v>
      </c>
      <c r="E24" s="44"/>
    </row>
    <row r="25" spans="1:11" ht="15.75" x14ac:dyDescent="0.2">
      <c r="A25" s="10"/>
      <c r="B25" s="11" t="s">
        <v>13</v>
      </c>
      <c r="C25" s="16"/>
      <c r="D25" s="16"/>
      <c r="E25" s="44"/>
      <c r="F25" s="12"/>
      <c r="G25" s="12"/>
      <c r="H25" s="12"/>
    </row>
    <row r="26" spans="1:11" ht="15.75" x14ac:dyDescent="0.2">
      <c r="A26" s="10"/>
      <c r="B26" s="13" t="s">
        <v>12</v>
      </c>
      <c r="C26" s="17">
        <v>5.37</v>
      </c>
      <c r="D26" s="17">
        <v>5.36</v>
      </c>
      <c r="E26" s="37">
        <v>0</v>
      </c>
      <c r="G26" s="12"/>
    </row>
    <row r="27" spans="1:11" ht="15.75" x14ac:dyDescent="0.2">
      <c r="A27" s="10"/>
      <c r="B27" s="13" t="s">
        <v>8</v>
      </c>
      <c r="C27" s="17">
        <f t="shared" ref="C27:E27" si="3">C28</f>
        <v>5.37</v>
      </c>
      <c r="D27" s="17">
        <f t="shared" si="3"/>
        <v>5.36</v>
      </c>
      <c r="E27" s="17">
        <f t="shared" si="3"/>
        <v>0</v>
      </c>
      <c r="G27" s="12"/>
    </row>
    <row r="28" spans="1:11" ht="15.75" x14ac:dyDescent="0.2">
      <c r="A28" s="10"/>
      <c r="B28" s="15" t="s">
        <v>9</v>
      </c>
      <c r="C28" s="16">
        <v>5.37</v>
      </c>
      <c r="D28" s="16">
        <v>5.36</v>
      </c>
      <c r="E28" s="44"/>
    </row>
    <row r="29" spans="1:11" ht="15.75" x14ac:dyDescent="0.2">
      <c r="A29" s="10"/>
      <c r="B29" s="11" t="s">
        <v>14</v>
      </c>
      <c r="C29" s="16"/>
      <c r="D29" s="16"/>
      <c r="E29" s="44"/>
      <c r="F29" s="12"/>
    </row>
    <row r="30" spans="1:11" ht="25.5" x14ac:dyDescent="0.2">
      <c r="A30" s="10"/>
      <c r="B30" s="11" t="s">
        <v>15</v>
      </c>
      <c r="C30" s="17">
        <v>6</v>
      </c>
      <c r="D30" s="17">
        <v>2.44</v>
      </c>
      <c r="E30" s="37">
        <v>3</v>
      </c>
      <c r="F30" s="12"/>
    </row>
    <row r="31" spans="1:11" ht="15.75" x14ac:dyDescent="0.2">
      <c r="A31" s="10"/>
      <c r="B31" s="13" t="s">
        <v>8</v>
      </c>
      <c r="C31" s="17">
        <f t="shared" ref="C31:E31" si="4">C32</f>
        <v>16.75</v>
      </c>
      <c r="D31" s="17">
        <f t="shared" si="4"/>
        <v>0</v>
      </c>
      <c r="E31" s="17">
        <f t="shared" si="4"/>
        <v>16.2</v>
      </c>
      <c r="F31" s="12"/>
    </row>
    <row r="32" spans="1:11" ht="15.75" x14ac:dyDescent="0.2">
      <c r="A32" s="10"/>
      <c r="B32" s="15" t="s">
        <v>10</v>
      </c>
      <c r="C32" s="16">
        <v>16.75</v>
      </c>
      <c r="D32" s="16">
        <v>0</v>
      </c>
      <c r="E32" s="16">
        <v>16.2</v>
      </c>
      <c r="F32" s="12"/>
    </row>
    <row r="33" spans="1:11" ht="15" x14ac:dyDescent="0.2">
      <c r="A33" s="18"/>
      <c r="B33" s="13" t="s">
        <v>16</v>
      </c>
      <c r="C33" s="19"/>
      <c r="D33" s="19"/>
      <c r="E33" s="45"/>
    </row>
    <row r="34" spans="1:11" ht="15" x14ac:dyDescent="0.2">
      <c r="A34" s="18"/>
      <c r="B34" s="13" t="s">
        <v>6</v>
      </c>
      <c r="C34" s="17">
        <f t="shared" ref="C34:E34" si="5">SUM(C35:C37)</f>
        <v>11435</v>
      </c>
      <c r="D34" s="17">
        <f t="shared" si="5"/>
        <v>8759</v>
      </c>
      <c r="E34" s="17">
        <f t="shared" si="5"/>
        <v>13502</v>
      </c>
      <c r="F34" s="12"/>
      <c r="G34" s="12"/>
      <c r="H34" s="12"/>
      <c r="I34" s="12"/>
      <c r="J34" s="12"/>
      <c r="K34" s="12"/>
    </row>
    <row r="35" spans="1:11" ht="15" x14ac:dyDescent="0.2">
      <c r="A35" s="18"/>
      <c r="B35" s="15" t="s">
        <v>17</v>
      </c>
      <c r="C35" s="16">
        <v>400</v>
      </c>
      <c r="D35" s="16">
        <v>328</v>
      </c>
      <c r="E35" s="44">
        <v>330</v>
      </c>
      <c r="G35" s="12"/>
      <c r="H35" s="12"/>
      <c r="I35" s="12"/>
      <c r="J35" s="12"/>
      <c r="K35" s="12"/>
    </row>
    <row r="36" spans="1:11" ht="15" x14ac:dyDescent="0.2">
      <c r="A36" s="18"/>
      <c r="B36" s="15" t="s">
        <v>18</v>
      </c>
      <c r="C36" s="16">
        <v>0</v>
      </c>
      <c r="D36" s="16"/>
      <c r="E36" s="44">
        <v>0</v>
      </c>
      <c r="G36" s="12"/>
      <c r="H36" s="12"/>
      <c r="I36" s="12"/>
      <c r="J36" s="12"/>
      <c r="K36" s="12"/>
    </row>
    <row r="37" spans="1:11" ht="15" x14ac:dyDescent="0.2">
      <c r="A37" s="18"/>
      <c r="B37" s="15" t="s">
        <v>7</v>
      </c>
      <c r="C37" s="16">
        <v>11035</v>
      </c>
      <c r="D37" s="16">
        <v>8431</v>
      </c>
      <c r="E37" s="44">
        <v>13172</v>
      </c>
      <c r="H37" s="12"/>
      <c r="I37" s="12"/>
      <c r="J37" s="12"/>
      <c r="K37" s="12"/>
    </row>
    <row r="38" spans="1:11" ht="15" x14ac:dyDescent="0.2">
      <c r="A38" s="18"/>
      <c r="B38" s="13" t="s">
        <v>8</v>
      </c>
      <c r="C38" s="17">
        <f t="shared" ref="C38:E38" si="6">C39+C40+C41</f>
        <v>11435</v>
      </c>
      <c r="D38" s="17">
        <f t="shared" si="6"/>
        <v>8759</v>
      </c>
      <c r="E38" s="17">
        <f t="shared" si="6"/>
        <v>13502</v>
      </c>
      <c r="G38" s="12"/>
      <c r="H38" s="12"/>
      <c r="I38" s="12"/>
      <c r="J38" s="12"/>
      <c r="K38" s="12"/>
    </row>
    <row r="39" spans="1:11" ht="15" x14ac:dyDescent="0.2">
      <c r="A39" s="18"/>
      <c r="B39" s="15" t="s">
        <v>9</v>
      </c>
      <c r="C39" s="16">
        <v>5680</v>
      </c>
      <c r="D39" s="16">
        <v>5561</v>
      </c>
      <c r="E39" s="44">
        <v>5974</v>
      </c>
      <c r="H39" s="12"/>
      <c r="I39" s="12"/>
      <c r="J39" s="12"/>
      <c r="K39" s="12"/>
    </row>
    <row r="40" spans="1:11" ht="15" x14ac:dyDescent="0.2">
      <c r="A40" s="18"/>
      <c r="B40" s="15" t="s">
        <v>10</v>
      </c>
      <c r="C40" s="16">
        <v>3620</v>
      </c>
      <c r="D40" s="16">
        <v>1360</v>
      </c>
      <c r="E40" s="44">
        <f>4098+330</f>
        <v>4428</v>
      </c>
      <c r="H40" s="12"/>
      <c r="I40" s="12"/>
      <c r="J40" s="12"/>
      <c r="K40" s="12"/>
    </row>
    <row r="41" spans="1:11" ht="15" x14ac:dyDescent="0.2">
      <c r="A41" s="18"/>
      <c r="B41" s="15" t="s">
        <v>19</v>
      </c>
      <c r="C41" s="16">
        <v>2135</v>
      </c>
      <c r="D41" s="16">
        <v>1838</v>
      </c>
      <c r="E41" s="44">
        <v>3100</v>
      </c>
    </row>
    <row r="42" spans="1:11" ht="21.75" customHeight="1" x14ac:dyDescent="0.2">
      <c r="A42" s="18"/>
      <c r="B42" s="13" t="s">
        <v>20</v>
      </c>
      <c r="C42" s="19"/>
      <c r="D42" s="19"/>
      <c r="E42" s="45"/>
    </row>
    <row r="43" spans="1:11" ht="15" x14ac:dyDescent="0.2">
      <c r="A43" s="18"/>
      <c r="B43" s="13" t="s">
        <v>6</v>
      </c>
      <c r="C43" s="17">
        <f t="shared" ref="C43:E43" si="7">SUM(C44:C46)</f>
        <v>3672</v>
      </c>
      <c r="D43" s="17">
        <f t="shared" si="7"/>
        <v>2999</v>
      </c>
      <c r="E43" s="17">
        <f t="shared" si="7"/>
        <v>6611</v>
      </c>
      <c r="G43" s="12"/>
      <c r="H43" s="12"/>
      <c r="I43" s="12"/>
      <c r="J43" s="12"/>
    </row>
    <row r="44" spans="1:11" ht="15" x14ac:dyDescent="0.2">
      <c r="A44" s="18"/>
      <c r="B44" s="15" t="s">
        <v>17</v>
      </c>
      <c r="C44" s="16">
        <v>100</v>
      </c>
      <c r="D44" s="16">
        <v>86</v>
      </c>
      <c r="E44" s="44">
        <v>150</v>
      </c>
    </row>
    <row r="45" spans="1:11" ht="15" x14ac:dyDescent="0.2">
      <c r="A45" s="18"/>
      <c r="B45" s="15" t="s">
        <v>21</v>
      </c>
      <c r="C45" s="16">
        <v>0</v>
      </c>
      <c r="D45" s="16"/>
      <c r="E45" s="44">
        <v>0</v>
      </c>
    </row>
    <row r="46" spans="1:11" ht="15" x14ac:dyDescent="0.2">
      <c r="A46" s="18"/>
      <c r="B46" s="15" t="s">
        <v>7</v>
      </c>
      <c r="C46" s="16">
        <v>3572</v>
      </c>
      <c r="D46" s="16">
        <v>2913</v>
      </c>
      <c r="E46" s="44">
        <v>6461</v>
      </c>
    </row>
    <row r="47" spans="1:11" ht="15" x14ac:dyDescent="0.2">
      <c r="A47" s="18"/>
      <c r="B47" s="13" t="s">
        <v>22</v>
      </c>
      <c r="C47" s="17">
        <f t="shared" ref="C47:E47" si="8">SUM(C48:C50)</f>
        <v>3672</v>
      </c>
      <c r="D47" s="17">
        <f t="shared" si="8"/>
        <v>2999</v>
      </c>
      <c r="E47" s="17">
        <f t="shared" si="8"/>
        <v>6611</v>
      </c>
      <c r="H47" s="12"/>
      <c r="I47" s="12"/>
      <c r="J47" s="12"/>
      <c r="K47" s="12"/>
    </row>
    <row r="48" spans="1:11" ht="15" x14ac:dyDescent="0.2">
      <c r="A48" s="18"/>
      <c r="B48" s="15" t="s">
        <v>9</v>
      </c>
      <c r="C48" s="16">
        <v>2550</v>
      </c>
      <c r="D48" s="16">
        <v>2044</v>
      </c>
      <c r="E48" s="44">
        <v>3348</v>
      </c>
      <c r="H48" s="12"/>
      <c r="I48" s="12"/>
      <c r="J48" s="12"/>
      <c r="K48" s="12"/>
    </row>
    <row r="49" spans="1:10" ht="15" x14ac:dyDescent="0.2">
      <c r="A49" s="18"/>
      <c r="B49" s="15" t="s">
        <v>10</v>
      </c>
      <c r="C49" s="16">
        <v>922</v>
      </c>
      <c r="D49" s="16">
        <v>806</v>
      </c>
      <c r="E49" s="44">
        <f>1720+150</f>
        <v>1870</v>
      </c>
    </row>
    <row r="50" spans="1:10" ht="15" x14ac:dyDescent="0.2">
      <c r="A50" s="18"/>
      <c r="B50" s="15" t="s">
        <v>19</v>
      </c>
      <c r="C50" s="16">
        <v>200</v>
      </c>
      <c r="D50" s="16">
        <v>149</v>
      </c>
      <c r="E50" s="44">
        <v>1393</v>
      </c>
    </row>
    <row r="51" spans="1:10" ht="25.5" x14ac:dyDescent="0.2">
      <c r="A51" s="18"/>
      <c r="B51" s="20" t="s">
        <v>23</v>
      </c>
      <c r="C51" s="16"/>
      <c r="D51" s="16"/>
      <c r="E51" s="44"/>
    </row>
    <row r="52" spans="1:10" ht="15" x14ac:dyDescent="0.2">
      <c r="A52" s="18"/>
      <c r="B52" s="13" t="s">
        <v>6</v>
      </c>
      <c r="C52" s="17">
        <f t="shared" ref="C52:E52" si="9">SUM(C53:C55)</f>
        <v>4260</v>
      </c>
      <c r="D52" s="17">
        <f t="shared" si="9"/>
        <v>3829</v>
      </c>
      <c r="E52" s="17">
        <f t="shared" si="9"/>
        <v>5001</v>
      </c>
    </row>
    <row r="53" spans="1:10" ht="15" x14ac:dyDescent="0.2">
      <c r="A53" s="18"/>
      <c r="B53" s="15" t="s">
        <v>17</v>
      </c>
      <c r="C53" s="16">
        <v>80</v>
      </c>
      <c r="D53" s="16">
        <v>58</v>
      </c>
      <c r="E53" s="44">
        <v>100</v>
      </c>
    </row>
    <row r="54" spans="1:10" ht="15" x14ac:dyDescent="0.2">
      <c r="A54" s="18"/>
      <c r="B54" s="15" t="s">
        <v>18</v>
      </c>
      <c r="C54" s="16"/>
      <c r="D54" s="16"/>
      <c r="E54" s="44"/>
    </row>
    <row r="55" spans="1:10" ht="15" x14ac:dyDescent="0.2">
      <c r="A55" s="18"/>
      <c r="B55" s="15" t="s">
        <v>7</v>
      </c>
      <c r="C55" s="16">
        <v>4180</v>
      </c>
      <c r="D55" s="16">
        <v>3771</v>
      </c>
      <c r="E55" s="44">
        <v>4901</v>
      </c>
      <c r="G55" s="12"/>
      <c r="H55" s="12"/>
      <c r="I55" s="12"/>
      <c r="J55" s="12"/>
    </row>
    <row r="56" spans="1:10" ht="15" x14ac:dyDescent="0.2">
      <c r="A56" s="18"/>
      <c r="B56" s="13" t="s">
        <v>22</v>
      </c>
      <c r="C56" s="17">
        <f t="shared" ref="C56:E56" si="10">C57+C58+C59</f>
        <v>4260</v>
      </c>
      <c r="D56" s="17">
        <f t="shared" si="10"/>
        <v>3829</v>
      </c>
      <c r="E56" s="17">
        <f t="shared" si="10"/>
        <v>5001</v>
      </c>
    </row>
    <row r="57" spans="1:10" ht="15" x14ac:dyDescent="0.2">
      <c r="A57" s="18"/>
      <c r="B57" s="15" t="s">
        <v>9</v>
      </c>
      <c r="C57" s="16">
        <v>3051</v>
      </c>
      <c r="D57" s="16">
        <v>2918</v>
      </c>
      <c r="E57" s="44">
        <v>3401</v>
      </c>
    </row>
    <row r="58" spans="1:10" ht="15" x14ac:dyDescent="0.2">
      <c r="A58" s="18"/>
      <c r="B58" s="15" t="s">
        <v>10</v>
      </c>
      <c r="C58" s="16">
        <v>859</v>
      </c>
      <c r="D58" s="16">
        <f>590+58</f>
        <v>648</v>
      </c>
      <c r="E58" s="44">
        <f>1000+100</f>
        <v>1100</v>
      </c>
    </row>
    <row r="59" spans="1:10" ht="15" x14ac:dyDescent="0.2">
      <c r="A59" s="18"/>
      <c r="B59" s="15" t="s">
        <v>19</v>
      </c>
      <c r="C59" s="16">
        <v>350</v>
      </c>
      <c r="D59" s="16">
        <v>263</v>
      </c>
      <c r="E59" s="44">
        <v>500</v>
      </c>
    </row>
    <row r="60" spans="1:10" ht="27.75" customHeight="1" x14ac:dyDescent="0.2">
      <c r="A60" s="18"/>
      <c r="B60" s="21" t="s">
        <v>24</v>
      </c>
      <c r="C60" s="16"/>
      <c r="D60" s="16"/>
      <c r="E60" s="44"/>
    </row>
    <row r="61" spans="1:10" ht="15" x14ac:dyDescent="0.2">
      <c r="A61" s="18"/>
      <c r="B61" s="13" t="s">
        <v>6</v>
      </c>
      <c r="C61" s="17">
        <f t="shared" ref="C61:E61" si="11">SUM(C62:C63)</f>
        <v>5370</v>
      </c>
      <c r="D61" s="17">
        <f t="shared" si="11"/>
        <v>4698</v>
      </c>
      <c r="E61" s="17">
        <f t="shared" si="11"/>
        <v>9727</v>
      </c>
    </row>
    <row r="62" spans="1:10" ht="15" x14ac:dyDescent="0.2">
      <c r="A62" s="18"/>
      <c r="B62" s="15" t="s">
        <v>17</v>
      </c>
      <c r="C62" s="16">
        <v>80</v>
      </c>
      <c r="D62" s="16">
        <v>77</v>
      </c>
      <c r="E62" s="44">
        <v>100</v>
      </c>
    </row>
    <row r="63" spans="1:10" ht="15" x14ac:dyDescent="0.2">
      <c r="A63" s="18"/>
      <c r="B63" s="15" t="s">
        <v>7</v>
      </c>
      <c r="C63" s="16">
        <v>5290</v>
      </c>
      <c r="D63" s="16">
        <v>4621</v>
      </c>
      <c r="E63" s="44">
        <v>9627</v>
      </c>
      <c r="G63" s="12"/>
      <c r="H63" s="12"/>
      <c r="I63" s="12"/>
      <c r="J63" s="12"/>
    </row>
    <row r="64" spans="1:10" ht="15" x14ac:dyDescent="0.2">
      <c r="A64" s="18"/>
      <c r="B64" s="13" t="s">
        <v>22</v>
      </c>
      <c r="C64" s="17">
        <f t="shared" ref="C64:E64" si="12">SUM(C65:C67)</f>
        <v>5370</v>
      </c>
      <c r="D64" s="17">
        <f t="shared" si="12"/>
        <v>4698</v>
      </c>
      <c r="E64" s="17">
        <f t="shared" si="12"/>
        <v>9727</v>
      </c>
    </row>
    <row r="65" spans="1:10" ht="15" x14ac:dyDescent="0.2">
      <c r="A65" s="18"/>
      <c r="B65" s="15" t="s">
        <v>9</v>
      </c>
      <c r="C65" s="16">
        <v>2816</v>
      </c>
      <c r="D65" s="16">
        <v>2494</v>
      </c>
      <c r="E65" s="44">
        <v>2800</v>
      </c>
    </row>
    <row r="66" spans="1:10" ht="15" x14ac:dyDescent="0.2">
      <c r="A66" s="18"/>
      <c r="B66" s="15" t="s">
        <v>10</v>
      </c>
      <c r="C66" s="16">
        <v>1304</v>
      </c>
      <c r="D66" s="16">
        <v>1074</v>
      </c>
      <c r="E66" s="44">
        <f>1550+100</f>
        <v>1650</v>
      </c>
    </row>
    <row r="67" spans="1:10" ht="15" x14ac:dyDescent="0.2">
      <c r="A67" s="18"/>
      <c r="B67" s="15" t="s">
        <v>19</v>
      </c>
      <c r="C67" s="16">
        <v>1250</v>
      </c>
      <c r="D67" s="16">
        <v>1130</v>
      </c>
      <c r="E67" s="44">
        <v>5277</v>
      </c>
    </row>
    <row r="68" spans="1:10" ht="15.75" customHeight="1" x14ac:dyDescent="0.2">
      <c r="A68" s="18"/>
      <c r="B68" s="20" t="s">
        <v>25</v>
      </c>
      <c r="C68" s="16"/>
      <c r="D68" s="16"/>
      <c r="E68" s="44"/>
    </row>
    <row r="69" spans="1:10" ht="15" x14ac:dyDescent="0.2">
      <c r="A69" s="18"/>
      <c r="B69" s="13" t="s">
        <v>6</v>
      </c>
      <c r="C69" s="17">
        <f t="shared" ref="C69:E69" si="13">SUM(C70:C72)</f>
        <v>7975</v>
      </c>
      <c r="D69" s="17">
        <f t="shared" si="13"/>
        <v>7311</v>
      </c>
      <c r="E69" s="17">
        <f t="shared" si="13"/>
        <v>9145</v>
      </c>
    </row>
    <row r="70" spans="1:10" ht="15" x14ac:dyDescent="0.2">
      <c r="A70" s="18"/>
      <c r="B70" s="15" t="s">
        <v>17</v>
      </c>
      <c r="C70" s="16">
        <v>400</v>
      </c>
      <c r="D70" s="16">
        <v>426</v>
      </c>
      <c r="E70" s="44">
        <v>460</v>
      </c>
    </row>
    <row r="71" spans="1:10" ht="15" x14ac:dyDescent="0.2">
      <c r="A71" s="18"/>
      <c r="B71" s="15" t="s">
        <v>18</v>
      </c>
      <c r="C71" s="16"/>
      <c r="D71" s="16"/>
      <c r="E71" s="44"/>
    </row>
    <row r="72" spans="1:10" ht="15" x14ac:dyDescent="0.2">
      <c r="A72" s="18"/>
      <c r="B72" s="15" t="s">
        <v>7</v>
      </c>
      <c r="C72" s="16">
        <v>7575</v>
      </c>
      <c r="D72" s="16">
        <v>6885</v>
      </c>
      <c r="E72" s="44">
        <v>8685</v>
      </c>
      <c r="G72" s="12"/>
      <c r="H72" s="12"/>
      <c r="I72" s="12"/>
      <c r="J72" s="12"/>
    </row>
    <row r="73" spans="1:10" ht="15" x14ac:dyDescent="0.2">
      <c r="A73" s="18"/>
      <c r="B73" s="13" t="s">
        <v>22</v>
      </c>
      <c r="C73" s="17">
        <f t="shared" ref="C73:E73" si="14">SUM(C74:C76)</f>
        <v>7975</v>
      </c>
      <c r="D73" s="17">
        <f t="shared" si="14"/>
        <v>7311</v>
      </c>
      <c r="E73" s="17">
        <f t="shared" si="14"/>
        <v>9145</v>
      </c>
    </row>
    <row r="74" spans="1:10" ht="15" x14ac:dyDescent="0.2">
      <c r="A74" s="18"/>
      <c r="B74" s="15" t="s">
        <v>9</v>
      </c>
      <c r="C74" s="16">
        <f>5550+195</f>
        <v>5745</v>
      </c>
      <c r="D74" s="16">
        <v>5337</v>
      </c>
      <c r="E74" s="44">
        <f>6000+205</f>
        <v>6205</v>
      </c>
    </row>
    <row r="75" spans="1:10" ht="15" x14ac:dyDescent="0.2">
      <c r="A75" s="18"/>
      <c r="B75" s="15" t="s">
        <v>10</v>
      </c>
      <c r="C75" s="16">
        <v>1330</v>
      </c>
      <c r="D75" s="16">
        <v>1124</v>
      </c>
      <c r="E75" s="44">
        <f>1195+255</f>
        <v>1450</v>
      </c>
    </row>
    <row r="76" spans="1:10" ht="15" x14ac:dyDescent="0.2">
      <c r="A76" s="18"/>
      <c r="B76" s="15" t="s">
        <v>26</v>
      </c>
      <c r="C76" s="16">
        <v>900</v>
      </c>
      <c r="D76" s="16">
        <v>850</v>
      </c>
      <c r="E76" s="44">
        <v>1490</v>
      </c>
    </row>
    <row r="77" spans="1:10" ht="15" x14ac:dyDescent="0.2">
      <c r="A77" s="18"/>
      <c r="B77" s="20" t="s">
        <v>46</v>
      </c>
      <c r="C77" s="17">
        <f t="shared" ref="C77:E77" si="15">C78+C79</f>
        <v>4600</v>
      </c>
      <c r="D77" s="17">
        <f t="shared" si="15"/>
        <v>4096</v>
      </c>
      <c r="E77" s="17">
        <f t="shared" si="15"/>
        <v>5500</v>
      </c>
    </row>
    <row r="78" spans="1:10" ht="15" x14ac:dyDescent="0.2">
      <c r="A78" s="18"/>
      <c r="B78" s="22" t="s">
        <v>27</v>
      </c>
      <c r="C78" s="23">
        <v>360</v>
      </c>
      <c r="D78" s="61">
        <v>4096</v>
      </c>
      <c r="E78" s="46"/>
    </row>
    <row r="79" spans="1:10" ht="15" x14ac:dyDescent="0.2">
      <c r="A79" s="18"/>
      <c r="B79" s="22" t="s">
        <v>47</v>
      </c>
      <c r="C79" s="23">
        <v>4240</v>
      </c>
      <c r="D79" s="62"/>
      <c r="E79" s="46">
        <v>5500</v>
      </c>
      <c r="F79" s="12"/>
    </row>
    <row r="80" spans="1:10" ht="15" x14ac:dyDescent="0.2">
      <c r="A80" s="18"/>
      <c r="B80" s="20" t="s">
        <v>28</v>
      </c>
      <c r="C80" s="17">
        <v>200</v>
      </c>
      <c r="D80" s="17">
        <v>0</v>
      </c>
      <c r="E80" s="37">
        <v>250</v>
      </c>
      <c r="F80" s="12"/>
      <c r="G80" s="12"/>
      <c r="H80" s="12"/>
      <c r="I80" s="12"/>
      <c r="J80" s="12"/>
    </row>
    <row r="81" spans="1:7" ht="15" x14ac:dyDescent="0.2">
      <c r="A81" s="18"/>
      <c r="B81" s="20" t="s">
        <v>6</v>
      </c>
      <c r="C81" s="17">
        <f t="shared" ref="C81:E81" si="16">C82</f>
        <v>4800</v>
      </c>
      <c r="D81" s="17">
        <f t="shared" si="16"/>
        <v>4096</v>
      </c>
      <c r="E81" s="17">
        <f t="shared" si="16"/>
        <v>5750</v>
      </c>
    </row>
    <row r="82" spans="1:7" ht="15" x14ac:dyDescent="0.2">
      <c r="A82" s="18"/>
      <c r="B82" s="15" t="s">
        <v>7</v>
      </c>
      <c r="C82" s="16">
        <v>4800</v>
      </c>
      <c r="D82" s="16">
        <v>4096</v>
      </c>
      <c r="E82" s="44">
        <f>E79+E80</f>
        <v>5750</v>
      </c>
    </row>
    <row r="83" spans="1:7" ht="15" x14ac:dyDescent="0.2">
      <c r="A83" s="18"/>
      <c r="B83" s="13" t="s">
        <v>22</v>
      </c>
      <c r="C83" s="17">
        <f t="shared" ref="C83:E83" si="17">C84</f>
        <v>4800</v>
      </c>
      <c r="D83" s="17">
        <f t="shared" si="17"/>
        <v>4096</v>
      </c>
      <c r="E83" s="17">
        <f t="shared" si="17"/>
        <v>5750</v>
      </c>
    </row>
    <row r="84" spans="1:7" ht="15" x14ac:dyDescent="0.2">
      <c r="A84" s="18"/>
      <c r="B84" s="15" t="s">
        <v>29</v>
      </c>
      <c r="C84" s="16">
        <f t="shared" ref="C84" si="18">C82</f>
        <v>4800</v>
      </c>
      <c r="D84" s="16">
        <v>4096</v>
      </c>
      <c r="E84" s="44">
        <f>E81</f>
        <v>5750</v>
      </c>
    </row>
    <row r="85" spans="1:7" ht="15" x14ac:dyDescent="0.2">
      <c r="A85" s="18"/>
      <c r="B85" s="13" t="s">
        <v>30</v>
      </c>
      <c r="C85" s="17">
        <f t="shared" ref="C85:E85" si="19">C16+C26+C30+C34+C43+C52+C61+C69+C82+C22</f>
        <v>41633.569999999992</v>
      </c>
      <c r="D85" s="17">
        <f t="shared" si="19"/>
        <v>35436.960000000006</v>
      </c>
      <c r="E85" s="17">
        <f t="shared" si="19"/>
        <v>54149</v>
      </c>
      <c r="F85" s="12"/>
    </row>
    <row r="86" spans="1:7" ht="15" x14ac:dyDescent="0.2">
      <c r="A86" s="18"/>
      <c r="B86" s="13" t="s">
        <v>31</v>
      </c>
      <c r="C86" s="25">
        <f>C18+C27+C31+C38+C47+C56+C64+C73+C77+C23+C80</f>
        <v>41644.319999999992</v>
      </c>
      <c r="D86" s="25">
        <f>D18+D27+D31+D38+D47+D56+D64+D73+D77+D23+D80</f>
        <v>35434.379999999997</v>
      </c>
      <c r="E86" s="25">
        <f t="shared" ref="E86" si="20">E18+E27+E31+E38+E47+E56+E64+E73+E77+E23+E80</f>
        <v>54162.2</v>
      </c>
      <c r="F86" s="12"/>
    </row>
    <row r="87" spans="1:7" ht="15" x14ac:dyDescent="0.2">
      <c r="A87" s="18"/>
      <c r="B87" s="26"/>
    </row>
    <row r="88" spans="1:7" ht="15" x14ac:dyDescent="0.2">
      <c r="A88" s="18"/>
      <c r="B88" s="36"/>
      <c r="C88" s="34"/>
      <c r="D88" s="50"/>
      <c r="E88" s="49"/>
      <c r="F88" s="12"/>
    </row>
    <row r="89" spans="1:7" ht="15" x14ac:dyDescent="0.2">
      <c r="A89" s="18"/>
      <c r="B89" s="36"/>
      <c r="C89" s="34"/>
      <c r="D89" s="36"/>
      <c r="E89" s="47"/>
      <c r="F89" s="12"/>
    </row>
    <row r="90" spans="1:7" ht="15" x14ac:dyDescent="0.2">
      <c r="A90" s="18"/>
      <c r="B90" s="27"/>
      <c r="G90" s="12"/>
    </row>
    <row r="91" spans="1:7" ht="15" x14ac:dyDescent="0.2">
      <c r="A91" s="18"/>
      <c r="B91" s="27"/>
    </row>
    <row r="92" spans="1:7" ht="15" x14ac:dyDescent="0.2">
      <c r="A92" s="18"/>
      <c r="B92" s="55" t="s">
        <v>32</v>
      </c>
      <c r="C92" s="55"/>
      <c r="D92" s="55"/>
      <c r="E92" s="55"/>
    </row>
    <row r="93" spans="1:7" ht="15" x14ac:dyDescent="0.2">
      <c r="A93" s="18"/>
      <c r="B93" s="28"/>
    </row>
    <row r="94" spans="1:7" ht="15" x14ac:dyDescent="0.2">
      <c r="A94" s="18"/>
      <c r="B94" s="28"/>
    </row>
    <row r="95" spans="1:7" ht="15" customHeight="1" x14ac:dyDescent="0.2">
      <c r="A95" s="18"/>
      <c r="B95" s="54" t="s">
        <v>4</v>
      </c>
      <c r="C95" s="56" t="s">
        <v>43</v>
      </c>
      <c r="D95" s="56" t="s">
        <v>51</v>
      </c>
      <c r="E95" s="56" t="s">
        <v>48</v>
      </c>
    </row>
    <row r="96" spans="1:7" ht="28.5" customHeight="1" x14ac:dyDescent="0.2">
      <c r="A96" s="18"/>
      <c r="B96" s="54"/>
      <c r="C96" s="57"/>
      <c r="D96" s="57"/>
      <c r="E96" s="57"/>
    </row>
    <row r="97" spans="1:8" ht="15" hidden="1" x14ac:dyDescent="0.2">
      <c r="A97" s="18"/>
      <c r="B97" s="11" t="s">
        <v>5</v>
      </c>
      <c r="C97" s="29"/>
      <c r="D97" s="29"/>
      <c r="E97" s="41"/>
    </row>
    <row r="98" spans="1:8" ht="15" hidden="1" x14ac:dyDescent="0.2">
      <c r="A98" s="18"/>
      <c r="B98" s="30" t="s">
        <v>7</v>
      </c>
      <c r="C98" s="14">
        <f t="shared" ref="C98:E99" si="21">C99</f>
        <v>0</v>
      </c>
      <c r="D98" s="14"/>
      <c r="E98" s="42">
        <f t="shared" si="21"/>
        <v>0</v>
      </c>
    </row>
    <row r="99" spans="1:8" ht="15" hidden="1" x14ac:dyDescent="0.2">
      <c r="A99" s="18"/>
      <c r="B99" s="30" t="s">
        <v>33</v>
      </c>
      <c r="C99" s="14">
        <f t="shared" si="21"/>
        <v>0</v>
      </c>
      <c r="D99" s="14"/>
      <c r="E99" s="42">
        <f t="shared" si="21"/>
        <v>0</v>
      </c>
    </row>
    <row r="100" spans="1:8" ht="15" hidden="1" x14ac:dyDescent="0.2">
      <c r="A100" s="18"/>
      <c r="B100" s="31" t="s">
        <v>34</v>
      </c>
      <c r="C100" s="14">
        <v>0</v>
      </c>
      <c r="D100" s="14"/>
      <c r="E100" s="42"/>
    </row>
    <row r="101" spans="1:8" ht="15" x14ac:dyDescent="0.2">
      <c r="A101" s="18"/>
      <c r="B101" s="30" t="s">
        <v>16</v>
      </c>
      <c r="C101" s="17"/>
      <c r="D101" s="17"/>
      <c r="E101" s="37"/>
    </row>
    <row r="102" spans="1:8" ht="15" x14ac:dyDescent="0.2">
      <c r="A102" s="18"/>
      <c r="B102" s="30" t="s">
        <v>35</v>
      </c>
      <c r="C102" s="17">
        <f>C103+C104</f>
        <v>4055</v>
      </c>
      <c r="D102" s="17">
        <f>D103+D104</f>
        <v>764</v>
      </c>
      <c r="E102" s="37">
        <f t="shared" ref="E102" si="22">E103+E104</f>
        <v>4445</v>
      </c>
      <c r="H102" s="12"/>
    </row>
    <row r="103" spans="1:8" ht="38.25" x14ac:dyDescent="0.2">
      <c r="A103" s="18"/>
      <c r="B103" s="32" t="s">
        <v>36</v>
      </c>
      <c r="C103" s="17">
        <v>280</v>
      </c>
      <c r="D103" s="17"/>
      <c r="E103" s="37"/>
    </row>
    <row r="104" spans="1:8" ht="15" x14ac:dyDescent="0.2">
      <c r="A104" s="18"/>
      <c r="B104" s="30" t="s">
        <v>7</v>
      </c>
      <c r="C104" s="17">
        <v>3775</v>
      </c>
      <c r="D104" s="17">
        <v>764</v>
      </c>
      <c r="E104" s="37">
        <f>E105</f>
        <v>4445</v>
      </c>
    </row>
    <row r="105" spans="1:8" ht="15" x14ac:dyDescent="0.2">
      <c r="A105" s="18"/>
      <c r="B105" s="30" t="s">
        <v>37</v>
      </c>
      <c r="C105" s="17">
        <f t="shared" ref="C105:E105" si="23">C106+C107</f>
        <v>4298</v>
      </c>
      <c r="D105" s="17">
        <f t="shared" si="23"/>
        <v>977</v>
      </c>
      <c r="E105" s="37">
        <f t="shared" si="23"/>
        <v>4445</v>
      </c>
    </row>
    <row r="106" spans="1:8" ht="15" x14ac:dyDescent="0.2">
      <c r="A106" s="18"/>
      <c r="B106" s="30" t="s">
        <v>34</v>
      </c>
      <c r="C106" s="17">
        <v>1775</v>
      </c>
      <c r="D106" s="17">
        <v>764</v>
      </c>
      <c r="E106" s="44">
        <v>2145</v>
      </c>
    </row>
    <row r="107" spans="1:8" ht="25.5" x14ac:dyDescent="0.2">
      <c r="A107" s="18"/>
      <c r="B107" s="20" t="s">
        <v>38</v>
      </c>
      <c r="C107" s="17">
        <v>2523</v>
      </c>
      <c r="D107" s="17">
        <v>213</v>
      </c>
      <c r="E107" s="16">
        <v>2300</v>
      </c>
    </row>
    <row r="108" spans="1:8" ht="15" x14ac:dyDescent="0.2">
      <c r="A108" s="18"/>
      <c r="B108" s="30" t="s">
        <v>39</v>
      </c>
      <c r="C108" s="17"/>
      <c r="D108" s="17"/>
      <c r="E108" s="37"/>
    </row>
    <row r="109" spans="1:8" ht="15" x14ac:dyDescent="0.2">
      <c r="A109" s="18"/>
      <c r="B109" s="30" t="s">
        <v>7</v>
      </c>
      <c r="C109" s="17">
        <f t="shared" ref="C109:E109" si="24">C110</f>
        <v>1073</v>
      </c>
      <c r="D109" s="17">
        <f t="shared" si="24"/>
        <v>334</v>
      </c>
      <c r="E109" s="37">
        <f t="shared" si="24"/>
        <v>2270</v>
      </c>
    </row>
    <row r="110" spans="1:8" ht="15" x14ac:dyDescent="0.2">
      <c r="A110" s="18"/>
      <c r="B110" s="30" t="s">
        <v>33</v>
      </c>
      <c r="C110" s="17">
        <f t="shared" ref="C110:E110" si="25">SUM(C111:C111)</f>
        <v>1073</v>
      </c>
      <c r="D110" s="17">
        <f t="shared" si="25"/>
        <v>334</v>
      </c>
      <c r="E110" s="37">
        <f t="shared" si="25"/>
        <v>2270</v>
      </c>
      <c r="G110" s="12"/>
    </row>
    <row r="111" spans="1:8" ht="15" x14ac:dyDescent="0.2">
      <c r="A111" s="18"/>
      <c r="B111" s="31" t="s">
        <v>34</v>
      </c>
      <c r="C111" s="16">
        <v>1073</v>
      </c>
      <c r="D111" s="16">
        <v>334</v>
      </c>
      <c r="E111" s="44">
        <v>2270</v>
      </c>
    </row>
    <row r="112" spans="1:8" ht="25.5" x14ac:dyDescent="0.2">
      <c r="A112" s="18"/>
      <c r="B112" s="20" t="s">
        <v>40</v>
      </c>
      <c r="C112" s="16"/>
      <c r="D112" s="16"/>
      <c r="E112" s="44"/>
    </row>
    <row r="113" spans="1:5" ht="15" x14ac:dyDescent="0.2">
      <c r="A113" s="18"/>
      <c r="B113" s="30" t="s">
        <v>7</v>
      </c>
      <c r="C113" s="17">
        <f t="shared" ref="C113:E114" si="26">C114</f>
        <v>199</v>
      </c>
      <c r="D113" s="17">
        <f t="shared" si="26"/>
        <v>136</v>
      </c>
      <c r="E113" s="37">
        <f t="shared" si="26"/>
        <v>229</v>
      </c>
    </row>
    <row r="114" spans="1:5" ht="15" x14ac:dyDescent="0.2">
      <c r="A114" s="18"/>
      <c r="B114" s="30" t="s">
        <v>33</v>
      </c>
      <c r="C114" s="17">
        <f t="shared" si="26"/>
        <v>199</v>
      </c>
      <c r="D114" s="17">
        <f t="shared" si="26"/>
        <v>136</v>
      </c>
      <c r="E114" s="37">
        <f t="shared" si="26"/>
        <v>229</v>
      </c>
    </row>
    <row r="115" spans="1:5" ht="15" x14ac:dyDescent="0.2">
      <c r="A115" s="18"/>
      <c r="B115" s="31" t="s">
        <v>34</v>
      </c>
      <c r="C115" s="16">
        <v>199</v>
      </c>
      <c r="D115" s="16">
        <v>136</v>
      </c>
      <c r="E115" s="44">
        <v>229</v>
      </c>
    </row>
    <row r="116" spans="1:5" ht="29.25" customHeight="1" x14ac:dyDescent="0.2">
      <c r="A116" s="18"/>
      <c r="B116" s="21" t="s">
        <v>24</v>
      </c>
      <c r="C116" s="16"/>
      <c r="D116" s="16"/>
      <c r="E116" s="44"/>
    </row>
    <row r="117" spans="1:5" ht="15" x14ac:dyDescent="0.2">
      <c r="A117" s="18"/>
      <c r="B117" s="30" t="s">
        <v>7</v>
      </c>
      <c r="C117" s="17">
        <f t="shared" ref="C117:E117" si="27">C118</f>
        <v>865</v>
      </c>
      <c r="D117" s="17">
        <v>697</v>
      </c>
      <c r="E117" s="37">
        <f t="shared" si="27"/>
        <v>2540</v>
      </c>
    </row>
    <row r="118" spans="1:5" ht="15" x14ac:dyDescent="0.2">
      <c r="A118" s="18"/>
      <c r="B118" s="30" t="s">
        <v>33</v>
      </c>
      <c r="C118" s="17">
        <f t="shared" ref="C118:E118" si="28">SUM(C119:C120)</f>
        <v>865</v>
      </c>
      <c r="D118" s="17">
        <f t="shared" si="28"/>
        <v>697</v>
      </c>
      <c r="E118" s="37">
        <f t="shared" si="28"/>
        <v>2540</v>
      </c>
    </row>
    <row r="119" spans="1:5" ht="15" hidden="1" x14ac:dyDescent="0.2">
      <c r="A119" s="18"/>
      <c r="B119" s="31" t="s">
        <v>41</v>
      </c>
      <c r="C119" s="16"/>
      <c r="D119" s="16"/>
      <c r="E119" s="44"/>
    </row>
    <row r="120" spans="1:5" ht="15" x14ac:dyDescent="0.2">
      <c r="A120" s="18"/>
      <c r="B120" s="31" t="s">
        <v>34</v>
      </c>
      <c r="C120" s="16">
        <v>865</v>
      </c>
      <c r="D120" s="16">
        <v>697</v>
      </c>
      <c r="E120" s="44">
        <v>2540</v>
      </c>
    </row>
    <row r="121" spans="1:5" ht="27.75" customHeight="1" x14ac:dyDescent="0.2">
      <c r="A121" s="18"/>
      <c r="B121" s="21" t="s">
        <v>25</v>
      </c>
      <c r="C121" s="16"/>
      <c r="D121" s="16"/>
      <c r="E121" s="44"/>
    </row>
    <row r="122" spans="1:5" ht="15" x14ac:dyDescent="0.2">
      <c r="A122" s="18"/>
      <c r="B122" s="30" t="s">
        <v>7</v>
      </c>
      <c r="C122" s="17">
        <f t="shared" ref="C122:E122" si="29">C123</f>
        <v>983</v>
      </c>
      <c r="D122" s="17">
        <f t="shared" si="29"/>
        <v>694</v>
      </c>
      <c r="E122" s="37">
        <f t="shared" si="29"/>
        <v>1420</v>
      </c>
    </row>
    <row r="123" spans="1:5" ht="15" x14ac:dyDescent="0.2">
      <c r="A123" s="18"/>
      <c r="B123" s="30" t="s">
        <v>33</v>
      </c>
      <c r="C123" s="17">
        <f t="shared" ref="C123:E123" si="30">SUM(C124:C124)</f>
        <v>983</v>
      </c>
      <c r="D123" s="17">
        <f t="shared" si="30"/>
        <v>694</v>
      </c>
      <c r="E123" s="37">
        <f t="shared" si="30"/>
        <v>1420</v>
      </c>
    </row>
    <row r="124" spans="1:5" ht="15" x14ac:dyDescent="0.2">
      <c r="A124" s="18"/>
      <c r="B124" s="31" t="s">
        <v>34</v>
      </c>
      <c r="C124" s="16">
        <v>983</v>
      </c>
      <c r="D124" s="16">
        <v>694</v>
      </c>
      <c r="E124" s="16">
        <v>1420</v>
      </c>
    </row>
    <row r="125" spans="1:5" ht="15" x14ac:dyDescent="0.2">
      <c r="A125" s="18"/>
      <c r="B125" s="13" t="s">
        <v>30</v>
      </c>
      <c r="C125" s="25">
        <f t="shared" ref="C125:E125" si="31">C98+C102+C109+C113+C117+C122</f>
        <v>7175</v>
      </c>
      <c r="D125" s="25">
        <f t="shared" si="31"/>
        <v>2625</v>
      </c>
      <c r="E125" s="37">
        <f t="shared" si="31"/>
        <v>10904</v>
      </c>
    </row>
    <row r="126" spans="1:5" ht="15" x14ac:dyDescent="0.2">
      <c r="A126" s="18"/>
      <c r="B126" s="13" t="s">
        <v>31</v>
      </c>
      <c r="C126" s="25">
        <f t="shared" ref="C126:E126" si="32">C99+C110+C114+C118+C123+C105</f>
        <v>7418</v>
      </c>
      <c r="D126" s="25">
        <f t="shared" si="32"/>
        <v>2838</v>
      </c>
      <c r="E126" s="37">
        <f t="shared" si="32"/>
        <v>10904</v>
      </c>
    </row>
    <row r="127" spans="1:5" ht="15" x14ac:dyDescent="0.2">
      <c r="A127" s="18"/>
      <c r="B127" s="33"/>
    </row>
    <row r="128" spans="1:5" ht="15.75" customHeight="1" x14ac:dyDescent="0.2">
      <c r="A128" s="18"/>
      <c r="B128" s="53"/>
      <c r="C128" s="53"/>
      <c r="D128" s="53"/>
      <c r="E128" s="53"/>
    </row>
    <row r="129" spans="1:6" ht="15" customHeight="1" x14ac:dyDescent="0.2">
      <c r="A129" s="18"/>
      <c r="B129" s="59"/>
      <c r="C129" s="59"/>
      <c r="D129" s="59"/>
      <c r="E129" s="59"/>
      <c r="F129" s="12"/>
    </row>
    <row r="130" spans="1:6" ht="15" customHeight="1" x14ac:dyDescent="0.2">
      <c r="A130" s="18"/>
      <c r="B130" s="53"/>
      <c r="C130" s="53"/>
      <c r="D130" s="53"/>
      <c r="E130" s="53"/>
    </row>
    <row r="131" spans="1:6" ht="14.25" customHeight="1" x14ac:dyDescent="0.2">
      <c r="B131" s="59"/>
      <c r="C131" s="59"/>
      <c r="D131" s="59"/>
      <c r="E131" s="59"/>
    </row>
    <row r="132" spans="1:6" ht="25.5" customHeight="1" x14ac:dyDescent="0.2">
      <c r="B132" s="65" t="s">
        <v>54</v>
      </c>
      <c r="C132" s="66" t="s">
        <v>44</v>
      </c>
      <c r="D132" s="66"/>
      <c r="E132" s="66"/>
    </row>
    <row r="133" spans="1:6" x14ac:dyDescent="0.2">
      <c r="B133" s="67" t="s">
        <v>55</v>
      </c>
      <c r="C133" s="51" t="s">
        <v>42</v>
      </c>
      <c r="D133" s="51"/>
      <c r="E133" s="51"/>
    </row>
  </sheetData>
  <mergeCells count="20">
    <mergeCell ref="C132:E132"/>
    <mergeCell ref="C133:E133"/>
    <mergeCell ref="B130:E130"/>
    <mergeCell ref="B131:E131"/>
    <mergeCell ref="C3:E3"/>
    <mergeCell ref="B128:E128"/>
    <mergeCell ref="B129:E129"/>
    <mergeCell ref="D13:D14"/>
    <mergeCell ref="D78:D79"/>
    <mergeCell ref="D95:D96"/>
    <mergeCell ref="C2:E2"/>
    <mergeCell ref="B8:E8"/>
    <mergeCell ref="B10:E10"/>
    <mergeCell ref="B95:B96"/>
    <mergeCell ref="B92:E92"/>
    <mergeCell ref="C13:C14"/>
    <mergeCell ref="C95:C96"/>
    <mergeCell ref="B13:B14"/>
    <mergeCell ref="E13:E14"/>
    <mergeCell ref="E95:E96"/>
  </mergeCells>
  <pageMargins left="0.57999999999999996" right="0.05" top="0.25" bottom="0.33" header="0.25" footer="0.33"/>
  <pageSetup paperSize="9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CJT Adina Mirel</dc:creator>
  <cp:lastModifiedBy>CJT Adina Mirel</cp:lastModifiedBy>
  <cp:lastPrinted>2022-01-20T14:24:47Z</cp:lastPrinted>
  <dcterms:created xsi:type="dcterms:W3CDTF">2020-02-07T11:58:16Z</dcterms:created>
  <dcterms:modified xsi:type="dcterms:W3CDTF">2022-01-20T14:24:47Z</dcterms:modified>
</cp:coreProperties>
</file>