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final" sheetId="4" r:id="rId1"/>
  </sheets>
  <definedNames>
    <definedName name="_xlnm._FilterDatabase" localSheetId="0" hidden="1">final!$B$10:$B$134</definedName>
    <definedName name="_xlnm.Print_Area" localSheetId="0">final!$A$1:$E$143</definedName>
    <definedName name="_xlnm.Print_Titles" localSheetId="0">final!$9:$10</definedName>
  </definedNames>
  <calcPr calcId="145621"/>
</workbook>
</file>

<file path=xl/calcChain.xml><?xml version="1.0" encoding="utf-8"?>
<calcChain xmlns="http://schemas.openxmlformats.org/spreadsheetml/2006/main">
  <c r="E79" i="4" l="1"/>
  <c r="D12" i="4" l="1"/>
  <c r="C12" i="4"/>
  <c r="D13" i="4"/>
  <c r="D68" i="4" l="1"/>
  <c r="E68" i="4"/>
  <c r="D34" i="4"/>
  <c r="E34" i="4"/>
  <c r="D32" i="4"/>
  <c r="E32" i="4"/>
  <c r="D80" i="4"/>
  <c r="E80" i="4"/>
  <c r="D66" i="4"/>
  <c r="E66" i="4"/>
  <c r="D128" i="4"/>
  <c r="E128" i="4"/>
  <c r="C128" i="4"/>
  <c r="E124" i="4"/>
  <c r="D124" i="4"/>
  <c r="C124" i="4"/>
  <c r="E122" i="4"/>
  <c r="D122" i="4"/>
  <c r="C122" i="4"/>
  <c r="E115" i="4"/>
  <c r="D115" i="4"/>
  <c r="C115" i="4"/>
  <c r="E109" i="4"/>
  <c r="D109" i="4"/>
  <c r="C109" i="4"/>
  <c r="E106" i="4"/>
  <c r="D106" i="4"/>
  <c r="C106" i="4"/>
  <c r="E96" i="4"/>
  <c r="D96" i="4"/>
  <c r="C96" i="4"/>
  <c r="E93" i="4"/>
  <c r="D93" i="4"/>
  <c r="C93" i="4"/>
  <c r="E91" i="4"/>
  <c r="D91" i="4"/>
  <c r="C91" i="4"/>
  <c r="E89" i="4"/>
  <c r="D89" i="4"/>
  <c r="C89" i="4"/>
  <c r="E87" i="4"/>
  <c r="D87" i="4"/>
  <c r="C87" i="4"/>
  <c r="E84" i="4"/>
  <c r="D84" i="4"/>
  <c r="C84" i="4"/>
  <c r="C80" i="4"/>
  <c r="E77" i="4"/>
  <c r="D77" i="4"/>
  <c r="C77" i="4"/>
  <c r="C68" i="4"/>
  <c r="C66" i="4"/>
  <c r="E63" i="4"/>
  <c r="D63" i="4"/>
  <c r="C63" i="4"/>
  <c r="E61" i="4"/>
  <c r="D61" i="4"/>
  <c r="C61" i="4"/>
  <c r="E59" i="4"/>
  <c r="D59" i="4"/>
  <c r="C59" i="4"/>
  <c r="E57" i="4"/>
  <c r="D57" i="4"/>
  <c r="C57" i="4"/>
  <c r="E55" i="4"/>
  <c r="D55" i="4"/>
  <c r="C55" i="4"/>
  <c r="E53" i="4"/>
  <c r="D53" i="4"/>
  <c r="C53" i="4"/>
  <c r="E51" i="4"/>
  <c r="D51" i="4"/>
  <c r="C51" i="4"/>
  <c r="E49" i="4"/>
  <c r="D49" i="4"/>
  <c r="C49" i="4"/>
  <c r="E47" i="4"/>
  <c r="D47" i="4"/>
  <c r="C47" i="4"/>
  <c r="E45" i="4"/>
  <c r="D45" i="4"/>
  <c r="C45" i="4"/>
  <c r="E42" i="4"/>
  <c r="D42" i="4"/>
  <c r="C42" i="4"/>
  <c r="E40" i="4"/>
  <c r="D40" i="4"/>
  <c r="C40" i="4"/>
  <c r="C38" i="4"/>
  <c r="E36" i="4"/>
  <c r="D36" i="4"/>
  <c r="C36" i="4"/>
  <c r="C34" i="4"/>
  <c r="C32" i="4"/>
  <c r="E13" i="4"/>
  <c r="E12" i="4" s="1"/>
  <c r="C13" i="4"/>
  <c r="E134" i="4" l="1"/>
  <c r="C134" i="4"/>
  <c r="D134" i="4"/>
</calcChain>
</file>

<file path=xl/sharedStrings.xml><?xml version="1.0" encoding="utf-8"?>
<sst xmlns="http://schemas.openxmlformats.org/spreadsheetml/2006/main" count="117" uniqueCount="79">
  <si>
    <t>JUDEŢUL TIMIŞ</t>
  </si>
  <si>
    <t xml:space="preserve">COMPARTIMENTUL BUGET </t>
  </si>
  <si>
    <t>Cheltuieli - sectiunea dezvoltare</t>
  </si>
  <si>
    <t>mii lei</t>
  </si>
  <si>
    <t>INDICATORI</t>
  </si>
  <si>
    <t>AUTORITATI EXECUTIVE</t>
  </si>
  <si>
    <t>total alte transferuri:</t>
  </si>
  <si>
    <t>Programe de dezvoltare</t>
  </si>
  <si>
    <t>Transferuri din bugetul local catre Asociatia de Dezvoltare Intercomunitara pentru Managementul Situatiilor de Urgenta ADIVEST</t>
  </si>
  <si>
    <t>Transferuri din bugetul local catre Asociatia de Dezvoltare Intercomunitara Deseuri Timis ADID</t>
  </si>
  <si>
    <t>Transferuri din bugetul local catre Asociatia de Dezvoltare Intercomunitara Apa si Canal Timis</t>
  </si>
  <si>
    <t>Transferuri din bugetul local catre Asociatia de Dezvoltare Intercomunitara Pol de Crestere Timisoara</t>
  </si>
  <si>
    <t>Transferuri din bugetul local catre Asociatia pentru Managementul Energiei Timis</t>
  </si>
  <si>
    <t>Transferuri din bugetul local catre Asociatia pentru Promovarea si Dezvoltarea Turismului</t>
  </si>
  <si>
    <t>Transferuri din bugetul local catre Asociatia de Dezvoltare Intercomunitară Distributie Gaz Timis VEST</t>
  </si>
  <si>
    <t>Transferuri din bugetul local catre Asociatia de Dezvoltare Intercomunitară Distributie Gaz Timis  EST</t>
  </si>
  <si>
    <t>Transferuri din bugetul local catre Asociatia de Dezvoltare Intercomunitară Distributie Gaz Timis  SUD</t>
  </si>
  <si>
    <t>Transferuri din bugetul local catre Asociatia de Dezvoltare Intercomunitară Distributie Gaz Timis  CENTRU</t>
  </si>
  <si>
    <t>Transferuri din bugetul local catre Asociatia de Dezvoltare Intercomunitară NORD</t>
  </si>
  <si>
    <t>Asociatia de Dezvoltare Intercomunitară ZUROBARA</t>
  </si>
  <si>
    <t>Rambursari de credite</t>
  </si>
  <si>
    <t>Cheltuieli de capital</t>
  </si>
  <si>
    <t xml:space="preserve">Proiecte cu finantare din  Fonduri externe nerambursabile (FEN) </t>
  </si>
  <si>
    <t>Plăți efectuate în anii precedenți și recuperate în anul curent</t>
  </si>
  <si>
    <t>STRUCTURA TERITORIALA PT PROBLEME SPECIALE</t>
  </si>
  <si>
    <t>SERVICII PUBLICE COMUNITARE DE EVIDENŢĂ A  PERSOANELOR  transferuri, din care:</t>
  </si>
  <si>
    <t>CENTRUL MILITAR</t>
  </si>
  <si>
    <t>investiții realizate de aparat propriu CJT în domeniul ordinii publice si sigurantei nationale</t>
  </si>
  <si>
    <t xml:space="preserve"> - cheltuieli de capital</t>
  </si>
  <si>
    <t>INSPECTORATUL PENTRU SITUAŢII DE URGENŢĂ TIMIŞ</t>
  </si>
  <si>
    <t>investiții realizate de aparat propriu CJT în domeniul invațamantului</t>
  </si>
  <si>
    <t xml:space="preserve"> - proiecte cu finanțare din Fonduri externe nerambursabile (FEN)</t>
  </si>
  <si>
    <t>CENTRUL JUDEŢEAN DE RESURSE ŞI ASISTENŢA EDUCAŢIONALA TIMIŞ</t>
  </si>
  <si>
    <t>C.S.E.I.   P.P. NEVEANU</t>
  </si>
  <si>
    <t>C.S.E.I. Constantin  PUFAN</t>
  </si>
  <si>
    <t>Centrul de Resurse si Asistenta Educationala SPERANTA</t>
  </si>
  <si>
    <t>C.S.E.I.  Dumitru CIUMĂGEANU</t>
  </si>
  <si>
    <t>LICEUL TEORETIC IRIS TIMISOARA</t>
  </si>
  <si>
    <t>C.S.E.I.  Constantin Paunescu RECAŞ</t>
  </si>
  <si>
    <t>C.S.E.I. Alexandru Rosca LUGOJ</t>
  </si>
  <si>
    <t>Liceul Gh. Atanasiu Timisoara</t>
  </si>
  <si>
    <t>investiții realizate de aparat propriu CJT în domeniul sănătății</t>
  </si>
  <si>
    <t xml:space="preserve">  - cheltuieli de capital</t>
  </si>
  <si>
    <t xml:space="preserve">    - Proiecte cu finantare din  Fonduri externe nerambursabile (FEN) </t>
  </si>
  <si>
    <t>SCHEMA DE MINIMIS SANATATE</t>
  </si>
  <si>
    <t>transferuri</t>
  </si>
  <si>
    <t>SPITALUL JUDEŢEAN TIMIŞ,                            transferuri, din care:</t>
  </si>
  <si>
    <t>investiții realizate de aparat propriu CJT în domeniul culturii, muzee</t>
  </si>
  <si>
    <t>MUZEUL BANATULUI                                       transferuri, din care:</t>
  </si>
  <si>
    <t>BIBLIOTECA</t>
  </si>
  <si>
    <t>MUZEUL DE ARTA                                       transferuri , din care:</t>
  </si>
  <si>
    <t>TEATRUL PENTRU COPII MERLIN                         transferuri, din care:</t>
  </si>
  <si>
    <t>MUZEUL SATULUI                                            transferuri, din care:</t>
  </si>
  <si>
    <t>CENTRU DE CULTURA SI ARTA                                        transferuri, din care:</t>
  </si>
  <si>
    <t xml:space="preserve">ASIGURĂRI ŞI ASISTENTA SOCIALA </t>
  </si>
  <si>
    <t>investiții realizate de aparat propriu CJT în domeniul asistenței sociale</t>
  </si>
  <si>
    <t xml:space="preserve">  - Proiecte cu finantare din  Fonduri externe nerambursabile (FEN) </t>
  </si>
  <si>
    <t>DIRECTIA PENTRU PROTECTIA COPILULUI SI ASISTENTA SOCIALA</t>
  </si>
  <si>
    <t>DIRECŢIA DE PRESTĂRI SERVICII</t>
  </si>
  <si>
    <t>ALTE CHELTUIELI DE INVESTITII</t>
  </si>
  <si>
    <t>Cheltuieli capital</t>
  </si>
  <si>
    <t>PROTECTIA MEDIULUI</t>
  </si>
  <si>
    <t>ALTE CHELTUIELI IN DOMENIUL TRANSPORTURILOR</t>
  </si>
  <si>
    <t>BUGET PARTICIPATIV</t>
  </si>
  <si>
    <t>TOTAL CHELTUIELI</t>
  </si>
  <si>
    <t xml:space="preserve">  - cheltuieli de capital, proiecte cu finantare din Fen</t>
  </si>
  <si>
    <t>investiții realizate de aparat propriu CJT în domeniul culturii, biblioteci</t>
  </si>
  <si>
    <t>Transferuri din bugetul local catre asociatiile de dezvoltare intercomunitara</t>
  </si>
  <si>
    <t>Buget  2021</t>
  </si>
  <si>
    <t xml:space="preserve">DIRECŢIA BUGET FINANȚE </t>
  </si>
  <si>
    <t>Executie 2021</t>
  </si>
  <si>
    <t>Solicitari 2022</t>
  </si>
  <si>
    <t>Fundamentarea  bugetului local  al judetului Timis pe anul 2022</t>
  </si>
  <si>
    <t>PREȘEDINTE</t>
  </si>
  <si>
    <t>ALIN-ADRIAN NICA</t>
  </si>
  <si>
    <t>ADMINISTRATOR PUBLIC</t>
  </si>
  <si>
    <t>DIRECTOR EXECUTIV</t>
  </si>
  <si>
    <t>MARIAN-CONSTANTIN VASILE</t>
  </si>
  <si>
    <t>MARCEL MARCU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</si>
</sst>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  <charset val="238"/>
    </font>
    <font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Arial"/>
      <family val="2"/>
      <charset val="23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0" fillId="2" borderId="0" xfId="0" applyNumberFormat="1" applyFill="1"/>
    <xf numFmtId="0" fontId="5" fillId="2" borderId="1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/>
    <xf numFmtId="0" fontId="2" fillId="2" borderId="0" xfId="0" applyFont="1" applyFill="1" applyBorder="1" applyAlignment="1">
      <alignment vertical="center" wrapText="1"/>
    </xf>
    <xf numFmtId="0" fontId="12" fillId="0" borderId="0" xfId="0" applyFont="1"/>
    <xf numFmtId="0" fontId="6" fillId="2" borderId="0" xfId="0" applyFont="1" applyFill="1" applyAlignment="1"/>
    <xf numFmtId="0" fontId="0" fillId="2" borderId="0" xfId="0" applyFill="1" applyAlignment="1"/>
    <xf numFmtId="4" fontId="6" fillId="0" borderId="2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6" fillId="0" borderId="0" xfId="0" applyFont="1" applyFill="1" applyAlignment="1">
      <alignment horizontal="right"/>
    </xf>
    <xf numFmtId="3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/>
    <xf numFmtId="0" fontId="2" fillId="0" borderId="0" xfId="0" applyFont="1" applyAlignment="1"/>
    <xf numFmtId="0" fontId="11" fillId="0" borderId="0" xfId="0" applyFont="1" applyFill="1" applyBorder="1" applyAlignment="1">
      <alignment vertical="center" wrapText="1"/>
    </xf>
    <xf numFmtId="0" fontId="2" fillId="0" borderId="0" xfId="0" applyFont="1"/>
    <xf numFmtId="0" fontId="11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14" fillId="0" borderId="0" xfId="0" applyFont="1" applyFill="1" applyBorder="1" applyAlignment="1">
      <alignment horizontal="left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:H143"/>
  <sheetViews>
    <sheetView tabSelected="1" zoomScale="106" zoomScaleNormal="106" workbookViewId="0">
      <selection activeCell="B8" sqref="B8:E8"/>
    </sheetView>
  </sheetViews>
  <sheetFormatPr defaultRowHeight="12.75" x14ac:dyDescent="0.2"/>
  <cols>
    <col min="1" max="1" width="4.28515625" style="2" customWidth="1"/>
    <col min="2" max="2" width="38.140625" style="2" customWidth="1"/>
    <col min="3" max="3" width="10.7109375" style="2" customWidth="1"/>
    <col min="4" max="4" width="13.140625" style="36" customWidth="1"/>
    <col min="5" max="5" width="10.7109375" style="2" bestFit="1" customWidth="1"/>
    <col min="6" max="6" width="13" style="2" customWidth="1"/>
    <col min="7" max="8" width="9.5703125" style="2" bestFit="1" customWidth="1"/>
    <col min="9" max="16384" width="9.140625" style="2"/>
  </cols>
  <sheetData>
    <row r="1" spans="2:8" x14ac:dyDescent="0.2">
      <c r="B1" s="1" t="s">
        <v>0</v>
      </c>
    </row>
    <row r="2" spans="2:8" x14ac:dyDescent="0.2">
      <c r="B2" s="1" t="s">
        <v>69</v>
      </c>
    </row>
    <row r="3" spans="2:8" x14ac:dyDescent="0.2">
      <c r="B3" s="1" t="s">
        <v>1</v>
      </c>
      <c r="C3" s="3"/>
      <c r="D3" s="43" t="s">
        <v>73</v>
      </c>
    </row>
    <row r="4" spans="2:8" ht="12" customHeight="1" x14ac:dyDescent="0.2">
      <c r="B4" s="1"/>
      <c r="C4" s="30"/>
      <c r="D4" s="52" t="s">
        <v>74</v>
      </c>
    </row>
    <row r="5" spans="2:8" ht="12" customHeight="1" x14ac:dyDescent="0.2">
      <c r="C5" s="31"/>
      <c r="D5" s="37"/>
    </row>
    <row r="6" spans="2:8" ht="24" customHeight="1" x14ac:dyDescent="0.2"/>
    <row r="7" spans="2:8" ht="27" customHeight="1" x14ac:dyDescent="0.2">
      <c r="B7" s="48" t="s">
        <v>72</v>
      </c>
      <c r="C7" s="48"/>
      <c r="D7" s="48"/>
      <c r="E7" s="48"/>
    </row>
    <row r="8" spans="2:8" ht="17.25" customHeight="1" x14ac:dyDescent="0.25">
      <c r="B8" s="49" t="s">
        <v>2</v>
      </c>
      <c r="C8" s="49"/>
      <c r="D8" s="49"/>
      <c r="E8" s="49"/>
    </row>
    <row r="9" spans="2:8" ht="17.25" customHeight="1" x14ac:dyDescent="0.2">
      <c r="C9" s="4"/>
      <c r="D9" s="38"/>
      <c r="E9" s="4" t="s">
        <v>3</v>
      </c>
    </row>
    <row r="10" spans="2:8" ht="59.25" customHeight="1" x14ac:dyDescent="0.2">
      <c r="B10" s="5" t="s">
        <v>4</v>
      </c>
      <c r="C10" s="6" t="s">
        <v>68</v>
      </c>
      <c r="D10" s="39" t="s">
        <v>70</v>
      </c>
      <c r="E10" s="6" t="s">
        <v>71</v>
      </c>
    </row>
    <row r="11" spans="2:8" ht="15.75" customHeight="1" x14ac:dyDescent="0.2">
      <c r="B11" s="5">
        <v>1</v>
      </c>
      <c r="C11" s="7">
        <v>2</v>
      </c>
      <c r="D11" s="40">
        <v>3</v>
      </c>
      <c r="E11" s="7">
        <v>4</v>
      </c>
    </row>
    <row r="12" spans="2:8" ht="24.75" customHeight="1" x14ac:dyDescent="0.2">
      <c r="B12" s="8" t="s">
        <v>5</v>
      </c>
      <c r="C12" s="9">
        <f>C13+C28+C29+C30+C31</f>
        <v>130964.98000000001</v>
      </c>
      <c r="D12" s="9">
        <f>D13+D28+D29+D30+D31</f>
        <v>62921</v>
      </c>
      <c r="E12" s="32">
        <f>E13+E28+E29+E30</f>
        <v>74181</v>
      </c>
    </row>
    <row r="13" spans="2:8" ht="21.75" customHeight="1" x14ac:dyDescent="0.2">
      <c r="B13" s="11" t="s">
        <v>6</v>
      </c>
      <c r="C13" s="12">
        <f t="shared" ref="C13" si="0">C14+C15</f>
        <v>7166</v>
      </c>
      <c r="D13" s="32">
        <f>D14+D15</f>
        <v>5321</v>
      </c>
      <c r="E13" s="32">
        <f>E14+E15</f>
        <v>7277</v>
      </c>
      <c r="G13" s="10"/>
    </row>
    <row r="14" spans="2:8" ht="24" customHeight="1" x14ac:dyDescent="0.2">
      <c r="B14" s="13" t="s">
        <v>7</v>
      </c>
      <c r="C14" s="14">
        <v>2907</v>
      </c>
      <c r="D14" s="41">
        <v>2906</v>
      </c>
      <c r="E14" s="14">
        <v>3047</v>
      </c>
    </row>
    <row r="15" spans="2:8" ht="45" x14ac:dyDescent="0.2">
      <c r="B15" s="13" t="s">
        <v>67</v>
      </c>
      <c r="C15" s="14">
        <v>4259</v>
      </c>
      <c r="D15" s="41">
        <v>2415</v>
      </c>
      <c r="E15" s="14">
        <v>4230</v>
      </c>
      <c r="F15" s="10"/>
      <c r="H15" s="10"/>
    </row>
    <row r="16" spans="2:8" ht="51" hidden="1" x14ac:dyDescent="0.2">
      <c r="B16" s="15" t="s">
        <v>8</v>
      </c>
      <c r="C16" s="16"/>
      <c r="D16" s="34"/>
      <c r="E16" s="16"/>
    </row>
    <row r="17" spans="2:7" ht="51.75" hidden="1" customHeight="1" x14ac:dyDescent="0.2">
      <c r="B17" s="15" t="s">
        <v>9</v>
      </c>
      <c r="C17" s="16"/>
      <c r="D17" s="34"/>
      <c r="E17" s="16"/>
    </row>
    <row r="18" spans="2:7" ht="44.25" hidden="1" customHeight="1" x14ac:dyDescent="0.2">
      <c r="B18" s="15" t="s">
        <v>10</v>
      </c>
      <c r="C18" s="16"/>
      <c r="D18" s="34"/>
      <c r="E18" s="16"/>
    </row>
    <row r="19" spans="2:7" ht="47.25" hidden="1" customHeight="1" x14ac:dyDescent="0.2">
      <c r="B19" s="15" t="s">
        <v>11</v>
      </c>
      <c r="C19" s="16"/>
      <c r="D19" s="34"/>
      <c r="E19" s="16"/>
    </row>
    <row r="20" spans="2:7" ht="43.5" hidden="1" customHeight="1" x14ac:dyDescent="0.2">
      <c r="B20" s="15" t="s">
        <v>12</v>
      </c>
      <c r="C20" s="16"/>
      <c r="D20" s="34"/>
      <c r="E20" s="16"/>
    </row>
    <row r="21" spans="2:7" ht="43.5" hidden="1" customHeight="1" x14ac:dyDescent="0.2">
      <c r="B21" s="15" t="s">
        <v>13</v>
      </c>
      <c r="C21" s="16"/>
      <c r="D21" s="34"/>
      <c r="E21" s="16"/>
    </row>
    <row r="22" spans="2:7" ht="43.5" hidden="1" customHeight="1" x14ac:dyDescent="0.2">
      <c r="B22" s="15" t="s">
        <v>14</v>
      </c>
      <c r="C22" s="16"/>
      <c r="D22" s="34"/>
      <c r="E22" s="16"/>
    </row>
    <row r="23" spans="2:7" ht="43.5" hidden="1" customHeight="1" x14ac:dyDescent="0.2">
      <c r="B23" s="15" t="s">
        <v>15</v>
      </c>
      <c r="C23" s="16"/>
      <c r="D23" s="34"/>
      <c r="E23" s="16"/>
    </row>
    <row r="24" spans="2:7" ht="43.5" hidden="1" customHeight="1" x14ac:dyDescent="0.2">
      <c r="B24" s="15" t="s">
        <v>16</v>
      </c>
      <c r="C24" s="16"/>
      <c r="D24" s="34"/>
      <c r="E24" s="16"/>
    </row>
    <row r="25" spans="2:7" ht="43.5" hidden="1" customHeight="1" x14ac:dyDescent="0.2">
      <c r="B25" s="15" t="s">
        <v>17</v>
      </c>
      <c r="C25" s="16"/>
      <c r="D25" s="34"/>
      <c r="E25" s="16"/>
    </row>
    <row r="26" spans="2:7" ht="43.5" hidden="1" customHeight="1" x14ac:dyDescent="0.2">
      <c r="B26" s="15" t="s">
        <v>18</v>
      </c>
      <c r="C26" s="16"/>
      <c r="D26" s="34"/>
      <c r="E26" s="16"/>
    </row>
    <row r="27" spans="2:7" ht="25.5" hidden="1" x14ac:dyDescent="0.2">
      <c r="B27" s="15" t="s">
        <v>19</v>
      </c>
      <c r="C27" s="16"/>
      <c r="D27" s="34"/>
      <c r="E27" s="16"/>
    </row>
    <row r="28" spans="2:7" x14ac:dyDescent="0.2">
      <c r="B28" s="17" t="s">
        <v>20</v>
      </c>
      <c r="C28" s="18">
        <v>2521</v>
      </c>
      <c r="D28" s="33">
        <v>2519</v>
      </c>
      <c r="E28" s="18">
        <v>2521</v>
      </c>
    </row>
    <row r="29" spans="2:7" x14ac:dyDescent="0.2">
      <c r="B29" s="11" t="s">
        <v>21</v>
      </c>
      <c r="C29" s="9">
        <v>44729.98</v>
      </c>
      <c r="D29" s="12">
        <v>5139</v>
      </c>
      <c r="E29" s="9">
        <v>51343</v>
      </c>
      <c r="G29" s="10"/>
    </row>
    <row r="30" spans="2:7" ht="25.5" x14ac:dyDescent="0.2">
      <c r="B30" s="11" t="s">
        <v>22</v>
      </c>
      <c r="C30" s="9">
        <v>76548</v>
      </c>
      <c r="D30" s="32">
        <v>50492</v>
      </c>
      <c r="E30" s="9">
        <v>13040</v>
      </c>
      <c r="F30" s="10"/>
      <c r="G30" s="10"/>
    </row>
    <row r="31" spans="2:7" ht="25.5" x14ac:dyDescent="0.2">
      <c r="B31" s="11" t="s">
        <v>23</v>
      </c>
      <c r="C31" s="9"/>
      <c r="D31" s="32">
        <v>-550</v>
      </c>
      <c r="E31" s="9"/>
    </row>
    <row r="32" spans="2:7" ht="24" x14ac:dyDescent="0.2">
      <c r="B32" s="8" t="s">
        <v>24</v>
      </c>
      <c r="C32" s="9">
        <f t="shared" ref="C32:E32" si="1">C33</f>
        <v>0</v>
      </c>
      <c r="D32" s="9">
        <f t="shared" si="1"/>
        <v>0</v>
      </c>
      <c r="E32" s="9">
        <f t="shared" si="1"/>
        <v>90</v>
      </c>
    </row>
    <row r="33" spans="2:8" x14ac:dyDescent="0.2">
      <c r="B33" s="19" t="s">
        <v>21</v>
      </c>
      <c r="C33" s="20"/>
      <c r="D33" s="34"/>
      <c r="E33" s="20">
        <v>90</v>
      </c>
    </row>
    <row r="34" spans="2:8" ht="36" hidden="1" x14ac:dyDescent="0.2">
      <c r="B34" s="8" t="s">
        <v>25</v>
      </c>
      <c r="C34" s="9">
        <f t="shared" ref="C34:E34" si="2">SUM(C35:C35)</f>
        <v>0</v>
      </c>
      <c r="D34" s="9">
        <f t="shared" si="2"/>
        <v>0</v>
      </c>
      <c r="E34" s="9">
        <f t="shared" si="2"/>
        <v>0</v>
      </c>
    </row>
    <row r="35" spans="2:8" hidden="1" x14ac:dyDescent="0.2">
      <c r="B35" s="15" t="s">
        <v>21</v>
      </c>
      <c r="C35" s="16">
        <v>0</v>
      </c>
      <c r="D35" s="34"/>
      <c r="E35" s="16"/>
      <c r="F35" s="10"/>
    </row>
    <row r="36" spans="2:8" x14ac:dyDescent="0.2">
      <c r="B36" s="21" t="s">
        <v>26</v>
      </c>
      <c r="C36" s="9">
        <f t="shared" ref="C36:E36" si="3">C37</f>
        <v>155</v>
      </c>
      <c r="D36" s="32">
        <f t="shared" si="3"/>
        <v>0</v>
      </c>
      <c r="E36" s="32">
        <f t="shared" si="3"/>
        <v>254</v>
      </c>
    </row>
    <row r="37" spans="2:8" x14ac:dyDescent="0.2">
      <c r="B37" s="15" t="s">
        <v>21</v>
      </c>
      <c r="C37" s="16">
        <v>155</v>
      </c>
      <c r="D37" s="34">
        <v>0</v>
      </c>
      <c r="E37" s="16">
        <v>254</v>
      </c>
    </row>
    <row r="38" spans="2:8" ht="38.25" hidden="1" x14ac:dyDescent="0.2">
      <c r="B38" s="21" t="s">
        <v>27</v>
      </c>
      <c r="C38" s="12">
        <f t="shared" ref="C38" si="4">C39</f>
        <v>0</v>
      </c>
      <c r="D38" s="32"/>
      <c r="E38" s="12"/>
    </row>
    <row r="39" spans="2:8" hidden="1" x14ac:dyDescent="0.2">
      <c r="B39" s="15" t="s">
        <v>28</v>
      </c>
      <c r="C39" s="16">
        <v>0</v>
      </c>
      <c r="D39" s="34"/>
      <c r="E39" s="16"/>
    </row>
    <row r="40" spans="2:8" ht="24" x14ac:dyDescent="0.2">
      <c r="B40" s="8" t="s">
        <v>29</v>
      </c>
      <c r="C40" s="9">
        <f t="shared" ref="C40:E40" si="5">+C41</f>
        <v>3395</v>
      </c>
      <c r="D40" s="32">
        <f t="shared" si="5"/>
        <v>851</v>
      </c>
      <c r="E40" s="32">
        <f t="shared" si="5"/>
        <v>3339</v>
      </c>
    </row>
    <row r="41" spans="2:8" ht="17.25" customHeight="1" x14ac:dyDescent="0.2">
      <c r="B41" s="15" t="s">
        <v>21</v>
      </c>
      <c r="C41" s="22">
        <v>3395</v>
      </c>
      <c r="D41" s="34">
        <v>851</v>
      </c>
      <c r="E41" s="22">
        <v>3339</v>
      </c>
    </row>
    <row r="42" spans="2:8" ht="25.5" x14ac:dyDescent="0.2">
      <c r="B42" s="23" t="s">
        <v>30</v>
      </c>
      <c r="C42" s="12">
        <f t="shared" ref="C42:E42" si="6">C43+C44</f>
        <v>6883</v>
      </c>
      <c r="D42" s="32">
        <f t="shared" si="6"/>
        <v>1977</v>
      </c>
      <c r="E42" s="32">
        <f t="shared" si="6"/>
        <v>8050</v>
      </c>
      <c r="F42" s="10"/>
      <c r="H42" s="10"/>
    </row>
    <row r="43" spans="2:8" x14ac:dyDescent="0.2">
      <c r="B43" s="19" t="s">
        <v>28</v>
      </c>
      <c r="C43" s="16">
        <v>3094</v>
      </c>
      <c r="D43" s="34">
        <v>341</v>
      </c>
      <c r="E43" s="16">
        <v>1707</v>
      </c>
    </row>
    <row r="44" spans="2:8" ht="25.5" x14ac:dyDescent="0.2">
      <c r="B44" s="19" t="s">
        <v>31</v>
      </c>
      <c r="C44" s="16">
        <v>3789</v>
      </c>
      <c r="D44" s="20">
        <v>1636</v>
      </c>
      <c r="E44" s="16">
        <v>6343</v>
      </c>
    </row>
    <row r="45" spans="2:8" ht="24" hidden="1" x14ac:dyDescent="0.2">
      <c r="B45" s="8" t="s">
        <v>32</v>
      </c>
      <c r="C45" s="9">
        <f t="shared" ref="C45:E45" si="7">C46</f>
        <v>0</v>
      </c>
      <c r="D45" s="9">
        <f t="shared" si="7"/>
        <v>0</v>
      </c>
      <c r="E45" s="9">
        <f t="shared" si="7"/>
        <v>0</v>
      </c>
      <c r="G45" s="10"/>
    </row>
    <row r="46" spans="2:8" ht="31.5" hidden="1" customHeight="1" x14ac:dyDescent="0.2">
      <c r="B46" s="15" t="s">
        <v>28</v>
      </c>
      <c r="C46" s="16">
        <v>0</v>
      </c>
      <c r="D46" s="34">
        <v>0</v>
      </c>
      <c r="E46" s="16"/>
      <c r="F46" s="10"/>
    </row>
    <row r="47" spans="2:8" x14ac:dyDescent="0.2">
      <c r="B47" s="8" t="s">
        <v>33</v>
      </c>
      <c r="C47" s="9">
        <f t="shared" ref="C47:E47" si="8">SUM(C48:C48)</f>
        <v>167</v>
      </c>
      <c r="D47" s="32">
        <f t="shared" si="8"/>
        <v>123</v>
      </c>
      <c r="E47" s="32">
        <f t="shared" si="8"/>
        <v>1000</v>
      </c>
      <c r="F47" s="10"/>
    </row>
    <row r="48" spans="2:8" ht="17.25" customHeight="1" x14ac:dyDescent="0.2">
      <c r="B48" s="15" t="s">
        <v>28</v>
      </c>
      <c r="C48" s="16">
        <v>167</v>
      </c>
      <c r="D48" s="34">
        <v>123</v>
      </c>
      <c r="E48" s="16">
        <v>1000</v>
      </c>
    </row>
    <row r="49" spans="2:7" x14ac:dyDescent="0.2">
      <c r="B49" s="8" t="s">
        <v>34</v>
      </c>
      <c r="C49" s="9">
        <f t="shared" ref="C49:E49" si="9">SUM(C50:C50)</f>
        <v>1341</v>
      </c>
      <c r="D49" s="32">
        <f t="shared" si="9"/>
        <v>638</v>
      </c>
      <c r="E49" s="32">
        <f t="shared" si="9"/>
        <v>766</v>
      </c>
    </row>
    <row r="50" spans="2:7" x14ac:dyDescent="0.2">
      <c r="B50" s="15" t="s">
        <v>28</v>
      </c>
      <c r="C50" s="16">
        <v>1341</v>
      </c>
      <c r="D50" s="34">
        <v>638</v>
      </c>
      <c r="E50" s="16">
        <v>766</v>
      </c>
    </row>
    <row r="51" spans="2:7" ht="24" x14ac:dyDescent="0.2">
      <c r="B51" s="8" t="s">
        <v>35</v>
      </c>
      <c r="C51" s="9">
        <f t="shared" ref="C51:E51" si="10">C52</f>
        <v>0</v>
      </c>
      <c r="D51" s="32">
        <f t="shared" si="10"/>
        <v>0</v>
      </c>
      <c r="E51" s="32">
        <f t="shared" si="10"/>
        <v>94</v>
      </c>
    </row>
    <row r="52" spans="2:7" x14ac:dyDescent="0.2">
      <c r="B52" s="15" t="s">
        <v>28</v>
      </c>
      <c r="C52" s="16">
        <v>0</v>
      </c>
      <c r="D52" s="34"/>
      <c r="E52" s="16">
        <v>94</v>
      </c>
    </row>
    <row r="53" spans="2:7" x14ac:dyDescent="0.2">
      <c r="B53" s="23" t="s">
        <v>36</v>
      </c>
      <c r="C53" s="9">
        <f t="shared" ref="C53:E53" si="11">+C54</f>
        <v>122</v>
      </c>
      <c r="D53" s="32">
        <f t="shared" si="11"/>
        <v>122</v>
      </c>
      <c r="E53" s="32">
        <f t="shared" si="11"/>
        <v>41</v>
      </c>
    </row>
    <row r="54" spans="2:7" ht="16.5" customHeight="1" x14ac:dyDescent="0.2">
      <c r="B54" s="15" t="s">
        <v>28</v>
      </c>
      <c r="C54" s="16">
        <v>122</v>
      </c>
      <c r="D54" s="34">
        <v>122</v>
      </c>
      <c r="E54" s="16">
        <v>41</v>
      </c>
    </row>
    <row r="55" spans="2:7" ht="22.5" customHeight="1" x14ac:dyDescent="0.2">
      <c r="B55" s="8" t="s">
        <v>37</v>
      </c>
      <c r="C55" s="9">
        <f t="shared" ref="C55:E55" si="12">SUM(C56:C56)</f>
        <v>808</v>
      </c>
      <c r="D55" s="32">
        <f t="shared" si="12"/>
        <v>549</v>
      </c>
      <c r="E55" s="32">
        <f t="shared" si="12"/>
        <v>6</v>
      </c>
    </row>
    <row r="56" spans="2:7" x14ac:dyDescent="0.2">
      <c r="B56" s="15" t="s">
        <v>28</v>
      </c>
      <c r="C56" s="16">
        <v>808</v>
      </c>
      <c r="D56" s="34">
        <v>549</v>
      </c>
      <c r="E56" s="16">
        <v>6</v>
      </c>
    </row>
    <row r="57" spans="2:7" ht="26.25" customHeight="1" x14ac:dyDescent="0.2">
      <c r="B57" s="8" t="s">
        <v>38</v>
      </c>
      <c r="C57" s="9">
        <f t="shared" ref="C57:E57" si="13">C58</f>
        <v>806</v>
      </c>
      <c r="D57" s="32">
        <f t="shared" si="13"/>
        <v>426</v>
      </c>
      <c r="E57" s="32">
        <f t="shared" si="13"/>
        <v>560</v>
      </c>
    </row>
    <row r="58" spans="2:7" x14ac:dyDescent="0.2">
      <c r="B58" s="15" t="s">
        <v>28</v>
      </c>
      <c r="C58" s="16">
        <v>806</v>
      </c>
      <c r="D58" s="34">
        <v>426</v>
      </c>
      <c r="E58" s="16">
        <v>560</v>
      </c>
    </row>
    <row r="59" spans="2:7" x14ac:dyDescent="0.2">
      <c r="B59" s="8" t="s">
        <v>39</v>
      </c>
      <c r="C59" s="9">
        <f t="shared" ref="C59:E59" si="14">C60</f>
        <v>3009</v>
      </c>
      <c r="D59" s="32">
        <f t="shared" si="14"/>
        <v>1963</v>
      </c>
      <c r="E59" s="32">
        <f t="shared" si="14"/>
        <v>6070</v>
      </c>
    </row>
    <row r="60" spans="2:7" x14ac:dyDescent="0.2">
      <c r="B60" s="15" t="s">
        <v>28</v>
      </c>
      <c r="C60" s="16">
        <v>3009</v>
      </c>
      <c r="D60" s="34">
        <v>1963</v>
      </c>
      <c r="E60" s="16">
        <v>6070</v>
      </c>
    </row>
    <row r="61" spans="2:7" x14ac:dyDescent="0.2">
      <c r="B61" s="23" t="s">
        <v>40</v>
      </c>
      <c r="C61" s="9">
        <f t="shared" ref="C61:E61" si="15">C62</f>
        <v>352</v>
      </c>
      <c r="D61" s="32">
        <f t="shared" si="15"/>
        <v>179</v>
      </c>
      <c r="E61" s="32">
        <f t="shared" si="15"/>
        <v>731</v>
      </c>
    </row>
    <row r="62" spans="2:7" x14ac:dyDescent="0.2">
      <c r="B62" s="15" t="s">
        <v>28</v>
      </c>
      <c r="C62" s="16">
        <v>352</v>
      </c>
      <c r="D62" s="34">
        <v>179</v>
      </c>
      <c r="E62" s="16">
        <v>731</v>
      </c>
    </row>
    <row r="63" spans="2:7" ht="25.5" x14ac:dyDescent="0.2">
      <c r="B63" s="21" t="s">
        <v>41</v>
      </c>
      <c r="C63" s="12">
        <f t="shared" ref="C63:E63" si="16">C64+C65</f>
        <v>8816</v>
      </c>
      <c r="D63" s="32">
        <f t="shared" si="16"/>
        <v>5234</v>
      </c>
      <c r="E63" s="32">
        <f t="shared" si="16"/>
        <v>36825</v>
      </c>
      <c r="F63" s="10"/>
      <c r="G63" s="10"/>
    </row>
    <row r="64" spans="2:7" x14ac:dyDescent="0.2">
      <c r="B64" s="15" t="s">
        <v>42</v>
      </c>
      <c r="C64" s="16">
        <v>166</v>
      </c>
      <c r="D64" s="34">
        <v>19</v>
      </c>
      <c r="E64" s="16">
        <v>295</v>
      </c>
    </row>
    <row r="65" spans="2:6" ht="25.5" x14ac:dyDescent="0.2">
      <c r="B65" s="15" t="s">
        <v>43</v>
      </c>
      <c r="C65" s="16">
        <v>8650</v>
      </c>
      <c r="D65" s="34">
        <v>5215</v>
      </c>
      <c r="E65" s="16">
        <v>36530</v>
      </c>
      <c r="F65" s="10"/>
    </row>
    <row r="66" spans="2:6" x14ac:dyDescent="0.2">
      <c r="B66" s="21" t="s">
        <v>44</v>
      </c>
      <c r="C66" s="12">
        <f t="shared" ref="C66:E66" si="17">C67</f>
        <v>1586</v>
      </c>
      <c r="D66" s="12">
        <f t="shared" si="17"/>
        <v>1283</v>
      </c>
      <c r="E66" s="12">
        <f t="shared" si="17"/>
        <v>1510</v>
      </c>
    </row>
    <row r="67" spans="2:6" x14ac:dyDescent="0.2">
      <c r="B67" s="15" t="s">
        <v>45</v>
      </c>
      <c r="C67" s="16">
        <v>1586</v>
      </c>
      <c r="D67" s="34">
        <v>1283</v>
      </c>
      <c r="E67" s="16">
        <v>1510</v>
      </c>
    </row>
    <row r="68" spans="2:6" ht="28.5" customHeight="1" x14ac:dyDescent="0.2">
      <c r="B68" s="8" t="s">
        <v>46</v>
      </c>
      <c r="C68" s="9">
        <f t="shared" ref="C68:E68" si="18">C70+C69</f>
        <v>12557</v>
      </c>
      <c r="D68" s="9">
        <f t="shared" si="18"/>
        <v>8114</v>
      </c>
      <c r="E68" s="9">
        <f t="shared" si="18"/>
        <v>22642</v>
      </c>
    </row>
    <row r="69" spans="2:6" ht="28.5" hidden="1" customHeight="1" x14ac:dyDescent="0.2">
      <c r="B69" s="24" t="s">
        <v>43</v>
      </c>
      <c r="C69" s="20"/>
      <c r="D69" s="34"/>
      <c r="E69" s="20"/>
    </row>
    <row r="70" spans="2:6" ht="25.5" x14ac:dyDescent="0.2">
      <c r="B70" s="25" t="s">
        <v>65</v>
      </c>
      <c r="C70" s="16">
        <v>12557</v>
      </c>
      <c r="D70" s="34">
        <v>8114</v>
      </c>
      <c r="E70" s="16">
        <v>22642</v>
      </c>
    </row>
    <row r="71" spans="2:6" hidden="1" x14ac:dyDescent="0.2">
      <c r="B71" s="23"/>
      <c r="C71" s="16"/>
      <c r="D71" s="34"/>
      <c r="E71" s="16"/>
    </row>
    <row r="72" spans="2:6" hidden="1" x14ac:dyDescent="0.2">
      <c r="B72" s="23"/>
      <c r="C72" s="16"/>
      <c r="D72" s="34"/>
      <c r="E72" s="16"/>
    </row>
    <row r="73" spans="2:6" hidden="1" x14ac:dyDescent="0.2">
      <c r="B73" s="23"/>
      <c r="C73" s="16"/>
      <c r="D73" s="34"/>
      <c r="E73" s="16"/>
    </row>
    <row r="74" spans="2:6" hidden="1" x14ac:dyDescent="0.2">
      <c r="B74" s="23"/>
      <c r="C74" s="16"/>
      <c r="D74" s="34"/>
      <c r="E74" s="16"/>
    </row>
    <row r="75" spans="2:6" hidden="1" x14ac:dyDescent="0.2">
      <c r="B75" s="23"/>
      <c r="C75" s="16"/>
      <c r="D75" s="34"/>
      <c r="E75" s="16"/>
    </row>
    <row r="76" spans="2:6" ht="25.5" x14ac:dyDescent="0.2">
      <c r="B76" s="11" t="s">
        <v>23</v>
      </c>
      <c r="C76" s="12"/>
      <c r="D76" s="32">
        <v>-7655</v>
      </c>
      <c r="E76" s="12"/>
    </row>
    <row r="77" spans="2:6" ht="25.5" x14ac:dyDescent="0.2">
      <c r="B77" s="23" t="s">
        <v>47</v>
      </c>
      <c r="C77" s="12">
        <f>C78+C79</f>
        <v>84</v>
      </c>
      <c r="D77" s="32">
        <f>D78+D79</f>
        <v>9</v>
      </c>
      <c r="E77" s="32">
        <f>E78+E79</f>
        <v>1894</v>
      </c>
      <c r="F77" s="10"/>
    </row>
    <row r="78" spans="2:6" hidden="1" x14ac:dyDescent="0.2">
      <c r="B78" s="19" t="s">
        <v>42</v>
      </c>
      <c r="C78" s="16"/>
      <c r="D78" s="34"/>
      <c r="E78" s="16"/>
    </row>
    <row r="79" spans="2:6" ht="25.5" x14ac:dyDescent="0.2">
      <c r="B79" s="19" t="s">
        <v>43</v>
      </c>
      <c r="C79" s="16">
        <v>84</v>
      </c>
      <c r="D79" s="34">
        <v>9</v>
      </c>
      <c r="E79" s="16">
        <f>67+1827</f>
        <v>1894</v>
      </c>
    </row>
    <row r="80" spans="2:6" ht="25.5" x14ac:dyDescent="0.2">
      <c r="B80" s="21" t="s">
        <v>66</v>
      </c>
      <c r="C80" s="12">
        <f t="shared" ref="C80:E80" si="19">C81</f>
        <v>2100</v>
      </c>
      <c r="D80" s="12">
        <f t="shared" si="19"/>
        <v>0</v>
      </c>
      <c r="E80" s="12">
        <f t="shared" si="19"/>
        <v>2600</v>
      </c>
    </row>
    <row r="81" spans="2:8" x14ac:dyDescent="0.2">
      <c r="B81" s="19" t="s">
        <v>42</v>
      </c>
      <c r="C81" s="16">
        <v>2100</v>
      </c>
      <c r="D81" s="34">
        <v>0</v>
      </c>
      <c r="E81" s="16">
        <v>2600</v>
      </c>
    </row>
    <row r="82" spans="2:8" hidden="1" x14ac:dyDescent="0.2">
      <c r="B82" s="21"/>
      <c r="C82" s="12"/>
      <c r="D82" s="32"/>
      <c r="E82" s="12"/>
    </row>
    <row r="83" spans="2:8" hidden="1" x14ac:dyDescent="0.2">
      <c r="B83" s="19"/>
      <c r="C83" s="16"/>
      <c r="D83" s="34"/>
      <c r="E83" s="16"/>
    </row>
    <row r="84" spans="2:8" ht="24" x14ac:dyDescent="0.2">
      <c r="B84" s="8" t="s">
        <v>48</v>
      </c>
      <c r="C84" s="9">
        <f t="shared" ref="C84:E84" si="20">SUM(C85:C86)</f>
        <v>3775</v>
      </c>
      <c r="D84" s="9">
        <f t="shared" si="20"/>
        <v>764</v>
      </c>
      <c r="E84" s="9">
        <f t="shared" si="20"/>
        <v>4445</v>
      </c>
    </row>
    <row r="85" spans="2:8" x14ac:dyDescent="0.2">
      <c r="B85" s="15" t="s">
        <v>21</v>
      </c>
      <c r="C85" s="16">
        <v>1775</v>
      </c>
      <c r="D85" s="34">
        <v>764</v>
      </c>
      <c r="E85" s="16">
        <v>2145</v>
      </c>
      <c r="F85" s="10"/>
      <c r="G85" s="10"/>
      <c r="H85" s="10"/>
    </row>
    <row r="86" spans="2:8" ht="25.5" x14ac:dyDescent="0.2">
      <c r="B86" s="15" t="s">
        <v>43</v>
      </c>
      <c r="C86" s="16">
        <v>2000</v>
      </c>
      <c r="D86" s="34"/>
      <c r="E86" s="16">
        <v>2300</v>
      </c>
    </row>
    <row r="87" spans="2:8" x14ac:dyDescent="0.2">
      <c r="B87" s="23" t="s">
        <v>49</v>
      </c>
      <c r="C87" s="9">
        <f t="shared" ref="C87:E87" si="21">C88</f>
        <v>700</v>
      </c>
      <c r="D87" s="32">
        <f t="shared" si="21"/>
        <v>0</v>
      </c>
      <c r="E87" s="32">
        <f t="shared" si="21"/>
        <v>283.5</v>
      </c>
    </row>
    <row r="88" spans="2:8" x14ac:dyDescent="0.2">
      <c r="B88" s="15" t="s">
        <v>21</v>
      </c>
      <c r="C88" s="16">
        <v>700</v>
      </c>
      <c r="D88" s="34">
        <v>0</v>
      </c>
      <c r="E88" s="16">
        <v>283.5</v>
      </c>
    </row>
    <row r="89" spans="2:8" ht="24" x14ac:dyDescent="0.2">
      <c r="B89" s="8" t="s">
        <v>50</v>
      </c>
      <c r="C89" s="9">
        <f t="shared" ref="C89:E89" si="22">SUM(C90:C90)</f>
        <v>1073</v>
      </c>
      <c r="D89" s="9">
        <f t="shared" si="22"/>
        <v>334</v>
      </c>
      <c r="E89" s="9">
        <f t="shared" si="22"/>
        <v>2270</v>
      </c>
    </row>
    <row r="90" spans="2:8" x14ac:dyDescent="0.2">
      <c r="B90" s="15" t="s">
        <v>21</v>
      </c>
      <c r="C90" s="16">
        <v>1073</v>
      </c>
      <c r="D90" s="34">
        <v>334</v>
      </c>
      <c r="E90" s="16">
        <v>2270</v>
      </c>
    </row>
    <row r="91" spans="2:8" ht="39" customHeight="1" x14ac:dyDescent="0.2">
      <c r="B91" s="8" t="s">
        <v>51</v>
      </c>
      <c r="C91" s="9">
        <f t="shared" ref="C91:E91" si="23">SUM(C92:C92)</f>
        <v>199</v>
      </c>
      <c r="D91" s="32">
        <f t="shared" si="23"/>
        <v>136</v>
      </c>
      <c r="E91" s="32">
        <f t="shared" si="23"/>
        <v>229</v>
      </c>
    </row>
    <row r="92" spans="2:8" x14ac:dyDescent="0.2">
      <c r="B92" s="15" t="s">
        <v>21</v>
      </c>
      <c r="C92" s="16">
        <v>199</v>
      </c>
      <c r="D92" s="34">
        <v>136</v>
      </c>
      <c r="E92" s="16">
        <v>229</v>
      </c>
    </row>
    <row r="93" spans="2:8" ht="24" x14ac:dyDescent="0.2">
      <c r="B93" s="8" t="s">
        <v>52</v>
      </c>
      <c r="C93" s="9">
        <f t="shared" ref="C93:E93" si="24">SUM(C94:C95)</f>
        <v>865</v>
      </c>
      <c r="D93" s="32">
        <f t="shared" si="24"/>
        <v>697</v>
      </c>
      <c r="E93" s="32">
        <f t="shared" si="24"/>
        <v>2540</v>
      </c>
    </row>
    <row r="94" spans="2:8" ht="25.5" hidden="1" x14ac:dyDescent="0.2">
      <c r="B94" s="25" t="s">
        <v>22</v>
      </c>
      <c r="C94" s="16"/>
      <c r="D94" s="34"/>
      <c r="E94" s="16"/>
    </row>
    <row r="95" spans="2:8" x14ac:dyDescent="0.2">
      <c r="B95" s="15" t="s">
        <v>21</v>
      </c>
      <c r="C95" s="16">
        <v>865</v>
      </c>
      <c r="D95" s="34">
        <v>697</v>
      </c>
      <c r="E95" s="16">
        <v>2540</v>
      </c>
    </row>
    <row r="96" spans="2:8" ht="35.25" customHeight="1" x14ac:dyDescent="0.2">
      <c r="B96" s="8" t="s">
        <v>53</v>
      </c>
      <c r="C96" s="9">
        <f t="shared" ref="C96:E96" si="25">SUM(C97:C97)</f>
        <v>983</v>
      </c>
      <c r="D96" s="32">
        <f t="shared" si="25"/>
        <v>694</v>
      </c>
      <c r="E96" s="32">
        <f t="shared" si="25"/>
        <v>1420</v>
      </c>
    </row>
    <row r="97" spans="2:8" x14ac:dyDescent="0.2">
      <c r="B97" s="15" t="s">
        <v>21</v>
      </c>
      <c r="C97" s="16">
        <v>983</v>
      </c>
      <c r="D97" s="34">
        <v>694</v>
      </c>
      <c r="E97" s="16">
        <v>1420</v>
      </c>
    </row>
    <row r="98" spans="2:8" hidden="1" x14ac:dyDescent="0.2">
      <c r="B98" s="23" t="s">
        <v>54</v>
      </c>
      <c r="C98" s="16"/>
      <c r="D98" s="34"/>
      <c r="E98" s="16"/>
    </row>
    <row r="99" spans="2:8" hidden="1" x14ac:dyDescent="0.2">
      <c r="B99" s="15"/>
      <c r="C99" s="16"/>
      <c r="D99" s="34"/>
      <c r="E99" s="16"/>
    </row>
    <row r="100" spans="2:8" hidden="1" x14ac:dyDescent="0.2">
      <c r="B100" s="15"/>
      <c r="C100" s="16"/>
      <c r="D100" s="34"/>
      <c r="E100" s="16"/>
    </row>
    <row r="101" spans="2:8" hidden="1" x14ac:dyDescent="0.2">
      <c r="B101" s="15"/>
      <c r="C101" s="16"/>
      <c r="D101" s="34"/>
      <c r="E101" s="16"/>
    </row>
    <row r="102" spans="2:8" ht="25.5" hidden="1" customHeight="1" x14ac:dyDescent="0.2">
      <c r="B102" s="15"/>
      <c r="C102" s="16"/>
      <c r="D102" s="34"/>
      <c r="E102" s="16"/>
    </row>
    <row r="103" spans="2:8" ht="12.75" hidden="1" customHeight="1" x14ac:dyDescent="0.2">
      <c r="B103" s="15"/>
      <c r="C103" s="16"/>
      <c r="D103" s="34"/>
      <c r="E103" s="16"/>
    </row>
    <row r="104" spans="2:8" hidden="1" x14ac:dyDescent="0.2">
      <c r="B104" s="15"/>
      <c r="C104" s="16"/>
      <c r="D104" s="34"/>
      <c r="E104" s="16"/>
    </row>
    <row r="105" spans="2:8" ht="12.75" hidden="1" customHeight="1" x14ac:dyDescent="0.2">
      <c r="B105" s="15"/>
      <c r="C105" s="16"/>
      <c r="D105" s="34"/>
      <c r="E105" s="16"/>
    </row>
    <row r="106" spans="2:8" ht="25.5" x14ac:dyDescent="0.2">
      <c r="B106" s="23" t="s">
        <v>55</v>
      </c>
      <c r="C106" s="12">
        <f t="shared" ref="C106:E106" si="26">SUM(C107:C108)</f>
        <v>15931</v>
      </c>
      <c r="D106" s="32">
        <f t="shared" si="26"/>
        <v>1255</v>
      </c>
      <c r="E106" s="32">
        <f t="shared" si="26"/>
        <v>12868</v>
      </c>
    </row>
    <row r="107" spans="2:8" ht="12.75" hidden="1" customHeight="1" x14ac:dyDescent="0.2">
      <c r="B107" s="15" t="s">
        <v>42</v>
      </c>
      <c r="C107" s="16"/>
      <c r="D107" s="34"/>
      <c r="E107" s="16"/>
    </row>
    <row r="108" spans="2:8" ht="31.5" customHeight="1" x14ac:dyDescent="0.2">
      <c r="B108" s="15" t="s">
        <v>56</v>
      </c>
      <c r="C108" s="16">
        <v>15931</v>
      </c>
      <c r="D108" s="34">
        <v>1255</v>
      </c>
      <c r="E108" s="16">
        <v>12868</v>
      </c>
      <c r="H108" s="10"/>
    </row>
    <row r="109" spans="2:8" ht="24" x14ac:dyDescent="0.2">
      <c r="B109" s="8" t="s">
        <v>57</v>
      </c>
      <c r="C109" s="9">
        <f t="shared" ref="C109:E109" si="27">C111+C110</f>
        <v>21017</v>
      </c>
      <c r="D109" s="32">
        <f t="shared" si="27"/>
        <v>6448</v>
      </c>
      <c r="E109" s="32">
        <f t="shared" si="27"/>
        <v>26257</v>
      </c>
      <c r="F109" s="10"/>
    </row>
    <row r="110" spans="2:8" ht="24" customHeight="1" x14ac:dyDescent="0.2">
      <c r="B110" s="15" t="s">
        <v>22</v>
      </c>
      <c r="C110" s="16">
        <v>17716</v>
      </c>
      <c r="D110" s="34">
        <v>5484</v>
      </c>
      <c r="E110" s="16">
        <v>21510</v>
      </c>
      <c r="F110" s="10"/>
    </row>
    <row r="111" spans="2:8" x14ac:dyDescent="0.2">
      <c r="B111" s="15" t="s">
        <v>21</v>
      </c>
      <c r="C111" s="16">
        <v>3301</v>
      </c>
      <c r="D111" s="34">
        <v>964</v>
      </c>
      <c r="E111" s="16">
        <v>4747</v>
      </c>
    </row>
    <row r="112" spans="2:8" hidden="1" x14ac:dyDescent="0.2">
      <c r="B112" s="23"/>
      <c r="C112" s="16"/>
      <c r="D112" s="34"/>
      <c r="E112" s="16"/>
    </row>
    <row r="113" spans="2:5" hidden="1" x14ac:dyDescent="0.2">
      <c r="B113" s="15"/>
      <c r="C113" s="16"/>
      <c r="D113" s="34"/>
      <c r="E113" s="16"/>
    </row>
    <row r="114" spans="2:5" hidden="1" x14ac:dyDescent="0.2">
      <c r="B114" s="15"/>
      <c r="C114" s="16"/>
      <c r="D114" s="34"/>
      <c r="E114" s="16"/>
    </row>
    <row r="115" spans="2:5" x14ac:dyDescent="0.2">
      <c r="B115" s="8" t="s">
        <v>58</v>
      </c>
      <c r="C115" s="9">
        <f t="shared" ref="C115:E115" si="28">SUM(C116:C116)</f>
        <v>2750</v>
      </c>
      <c r="D115" s="32">
        <f t="shared" si="28"/>
        <v>2362</v>
      </c>
      <c r="E115" s="32">
        <f t="shared" si="28"/>
        <v>2771</v>
      </c>
    </row>
    <row r="116" spans="2:5" x14ac:dyDescent="0.2">
      <c r="B116" s="15" t="s">
        <v>21</v>
      </c>
      <c r="C116" s="16">
        <v>2750</v>
      </c>
      <c r="D116" s="34">
        <v>2362</v>
      </c>
      <c r="E116" s="16">
        <v>2771</v>
      </c>
    </row>
    <row r="117" spans="2:5" hidden="1" x14ac:dyDescent="0.2">
      <c r="B117" s="23"/>
      <c r="C117" s="16"/>
      <c r="D117" s="34"/>
      <c r="E117" s="16"/>
    </row>
    <row r="118" spans="2:5" hidden="1" x14ac:dyDescent="0.2">
      <c r="B118" s="23"/>
      <c r="C118" s="16"/>
      <c r="D118" s="34"/>
      <c r="E118" s="16"/>
    </row>
    <row r="119" spans="2:5" hidden="1" x14ac:dyDescent="0.2">
      <c r="B119" s="15"/>
      <c r="C119" s="16"/>
      <c r="D119" s="34"/>
      <c r="E119" s="16"/>
    </row>
    <row r="120" spans="2:5" hidden="1" x14ac:dyDescent="0.2">
      <c r="B120" s="15"/>
      <c r="C120" s="16"/>
      <c r="D120" s="34"/>
      <c r="E120" s="16"/>
    </row>
    <row r="121" spans="2:5" hidden="1" x14ac:dyDescent="0.2">
      <c r="B121" s="15"/>
      <c r="C121" s="16"/>
      <c r="D121" s="34"/>
      <c r="E121" s="16"/>
    </row>
    <row r="122" spans="2:5" x14ac:dyDescent="0.2">
      <c r="B122" s="23" t="s">
        <v>59</v>
      </c>
      <c r="C122" s="9">
        <f t="shared" ref="C122:E122" si="29">C123</f>
        <v>500</v>
      </c>
      <c r="D122" s="32">
        <f t="shared" si="29"/>
        <v>180</v>
      </c>
      <c r="E122" s="32">
        <f t="shared" si="29"/>
        <v>595</v>
      </c>
    </row>
    <row r="123" spans="2:5" x14ac:dyDescent="0.2">
      <c r="B123" s="15" t="s">
        <v>60</v>
      </c>
      <c r="C123" s="16">
        <v>500</v>
      </c>
      <c r="D123" s="34">
        <v>180</v>
      </c>
      <c r="E123" s="16">
        <v>595</v>
      </c>
    </row>
    <row r="124" spans="2:5" x14ac:dyDescent="0.2">
      <c r="B124" s="23" t="s">
        <v>61</v>
      </c>
      <c r="C124" s="9">
        <f>C125+C127+C126</f>
        <v>7895</v>
      </c>
      <c r="D124" s="9">
        <f t="shared" ref="D124:E124" si="30">D125+D127+D126</f>
        <v>7695</v>
      </c>
      <c r="E124" s="9">
        <f t="shared" si="30"/>
        <v>9825</v>
      </c>
    </row>
    <row r="125" spans="2:5" x14ac:dyDescent="0.2">
      <c r="B125" s="15" t="s">
        <v>60</v>
      </c>
      <c r="C125" s="20">
        <v>200</v>
      </c>
      <c r="D125" s="34"/>
      <c r="E125" s="20">
        <v>2130</v>
      </c>
    </row>
    <row r="126" spans="2:5" ht="25.5" hidden="1" x14ac:dyDescent="0.2">
      <c r="B126" s="15" t="s">
        <v>22</v>
      </c>
      <c r="C126" s="20">
        <v>0</v>
      </c>
      <c r="D126" s="34"/>
      <c r="E126" s="20"/>
    </row>
    <row r="127" spans="2:5" ht="17.25" customHeight="1" x14ac:dyDescent="0.2">
      <c r="B127" s="15" t="s">
        <v>20</v>
      </c>
      <c r="C127" s="16">
        <v>7695</v>
      </c>
      <c r="D127" s="34">
        <v>7695</v>
      </c>
      <c r="E127" s="16">
        <v>7695</v>
      </c>
    </row>
    <row r="128" spans="2:5" ht="25.5" x14ac:dyDescent="0.2">
      <c r="B128" s="23" t="s">
        <v>62</v>
      </c>
      <c r="C128" s="9">
        <f>C132+C130+C129</f>
        <v>130260.8</v>
      </c>
      <c r="D128" s="9">
        <f t="shared" ref="D128:E128" si="31">D132+D130+D129</f>
        <v>60852</v>
      </c>
      <c r="E128" s="9">
        <f t="shared" si="31"/>
        <v>117969.08</v>
      </c>
    </row>
    <row r="129" spans="2:7" ht="25.5" x14ac:dyDescent="0.2">
      <c r="B129" s="19" t="s">
        <v>22</v>
      </c>
      <c r="C129" s="20">
        <v>2346</v>
      </c>
      <c r="D129" s="34">
        <v>0</v>
      </c>
      <c r="E129" s="20">
        <v>58383</v>
      </c>
    </row>
    <row r="130" spans="2:7" x14ac:dyDescent="0.2">
      <c r="B130" s="15" t="s">
        <v>21</v>
      </c>
      <c r="C130" s="16">
        <v>115361.8</v>
      </c>
      <c r="D130" s="34">
        <v>48299</v>
      </c>
      <c r="E130" s="16">
        <v>47033.08</v>
      </c>
    </row>
    <row r="131" spans="2:7" ht="25.5" hidden="1" x14ac:dyDescent="0.2">
      <c r="B131" s="15" t="s">
        <v>22</v>
      </c>
      <c r="C131" s="16"/>
      <c r="D131" s="34"/>
      <c r="E131" s="16"/>
    </row>
    <row r="132" spans="2:7" x14ac:dyDescent="0.2">
      <c r="B132" s="15" t="s">
        <v>20</v>
      </c>
      <c r="C132" s="16">
        <v>12553</v>
      </c>
      <c r="D132" s="34">
        <v>12553</v>
      </c>
      <c r="E132" s="16">
        <v>12553</v>
      </c>
      <c r="G132" s="10"/>
    </row>
    <row r="133" spans="2:7" x14ac:dyDescent="0.2">
      <c r="B133" s="23" t="s">
        <v>63</v>
      </c>
      <c r="C133" s="12">
        <v>18.020000000000003</v>
      </c>
      <c r="D133" s="32">
        <v>0</v>
      </c>
      <c r="E133" s="12">
        <v>2000</v>
      </c>
    </row>
    <row r="134" spans="2:7" x14ac:dyDescent="0.2">
      <c r="B134" s="26" t="s">
        <v>64</v>
      </c>
      <c r="C134" s="27">
        <f>C12+C66+C124+C128+C133+C32+C34+C36+C40+C42+C45+C47+C49+C51+C53+C55+C57+C59+C61+C63+C68+C77+C80+C87+C89+C91+C93+C96+C106+C109+C115+C122+C84+C76</f>
        <v>359112.80000000005</v>
      </c>
      <c r="D134" s="42">
        <f>D12+D66+D124+D128+D133+D32+D34+D36+D40+D42+D45+D47+D49+D51+D53+D55+D57+D59+D61+D63+D68+D77+D80+D87+D89+D91+D93+D96+D106+D109+D115+D122+D84+D76</f>
        <v>158151</v>
      </c>
      <c r="E134" s="27">
        <f>E12+E66+E124+E128+E133+E32+E34+E36+E40+E42+E45+E47+E49+E51+E53+E55+E57+E59+E61+E63+E68+E77+E80+E87+E89+E91+E93+E96+E106+E109+E115+E122+E84+E76</f>
        <v>344125.58</v>
      </c>
    </row>
    <row r="135" spans="2:7" x14ac:dyDescent="0.2">
      <c r="B135" s="28"/>
    </row>
    <row r="136" spans="2:7" x14ac:dyDescent="0.2">
      <c r="B136" s="45"/>
      <c r="C136"/>
      <c r="D136" s="47"/>
      <c r="E136" s="43"/>
    </row>
    <row r="137" spans="2:7" x14ac:dyDescent="0.2">
      <c r="B137" s="50"/>
      <c r="C137" s="50"/>
      <c r="D137" s="51"/>
      <c r="E137" s="51"/>
      <c r="F137" s="10"/>
    </row>
    <row r="138" spans="2:7" ht="12.75" customHeight="1" x14ac:dyDescent="0.2">
      <c r="C138" s="44"/>
      <c r="E138" s="10"/>
    </row>
    <row r="139" spans="2:7" x14ac:dyDescent="0.2">
      <c r="B139" s="53" t="s">
        <v>75</v>
      </c>
      <c r="C139" s="54" t="s">
        <v>76</v>
      </c>
      <c r="D139" s="54"/>
      <c r="E139" s="54"/>
    </row>
    <row r="140" spans="2:7" x14ac:dyDescent="0.2">
      <c r="B140" s="55" t="s">
        <v>77</v>
      </c>
      <c r="C140" s="56" t="s">
        <v>78</v>
      </c>
      <c r="D140" s="56"/>
      <c r="E140" s="56"/>
      <c r="F140" s="46"/>
    </row>
    <row r="141" spans="2:7" x14ac:dyDescent="0.2">
      <c r="B141" s="29"/>
      <c r="E141" s="46"/>
      <c r="F141" s="46"/>
    </row>
    <row r="142" spans="2:7" x14ac:dyDescent="0.2">
      <c r="B142"/>
      <c r="D142" s="35"/>
      <c r="E142"/>
      <c r="F142"/>
    </row>
    <row r="143" spans="2:7" x14ac:dyDescent="0.2">
      <c r="B143" s="29"/>
      <c r="E143"/>
      <c r="F143"/>
    </row>
  </sheetData>
  <mergeCells count="6">
    <mergeCell ref="C140:E140"/>
    <mergeCell ref="B7:E7"/>
    <mergeCell ref="B8:E8"/>
    <mergeCell ref="B137:C137"/>
    <mergeCell ref="D137:E137"/>
    <mergeCell ref="C139:E139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CJT Adina Mirel</dc:creator>
  <cp:lastModifiedBy>CJT Adina Mirel</cp:lastModifiedBy>
  <cp:lastPrinted>2022-01-20T14:27:00Z</cp:lastPrinted>
  <dcterms:created xsi:type="dcterms:W3CDTF">2021-02-26T10:31:15Z</dcterms:created>
  <dcterms:modified xsi:type="dcterms:W3CDTF">2022-01-20T14:27:01Z</dcterms:modified>
</cp:coreProperties>
</file>